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<sst xmlns="http://schemas.openxmlformats.org/spreadsheetml/2006/main" count="132" uniqueCount="124">
  <si>
    <t>Załącznik Nr 1</t>
  </si>
  <si>
    <t>w zł</t>
  </si>
  <si>
    <t>Klasyfikacja budżetowa</t>
  </si>
  <si>
    <t>Wyszczególnienie</t>
  </si>
  <si>
    <t>Dział</t>
  </si>
  <si>
    <t>Rozdział</t>
  </si>
  <si>
    <t>010</t>
  </si>
  <si>
    <t>ROLNICTWO I ŁOWIECTWO</t>
  </si>
  <si>
    <t>01010</t>
  </si>
  <si>
    <t>Infrastruktura wodociągowa i sanitacyjna wsi</t>
  </si>
  <si>
    <t>020</t>
  </si>
  <si>
    <t>LEŚNICTWO</t>
  </si>
  <si>
    <t>700</t>
  </si>
  <si>
    <t>GOSPODARKA MIESZKANIOWA</t>
  </si>
  <si>
    <t>Gospodarka gruntami i nieruchomościami</t>
  </si>
  <si>
    <t>750</t>
  </si>
  <si>
    <t>ADMINISTRACJA PUBLICZNA</t>
  </si>
  <si>
    <t>75011</t>
  </si>
  <si>
    <t>Urzędy wojewódzkie</t>
  </si>
  <si>
    <t>75023</t>
  </si>
  <si>
    <t>Urzędy gmin</t>
  </si>
  <si>
    <t>751</t>
  </si>
  <si>
    <t>75101</t>
  </si>
  <si>
    <t>756</t>
  </si>
  <si>
    <t>75601</t>
  </si>
  <si>
    <t>Wpływy z podatku dochodowego od osób fizycznych</t>
  </si>
  <si>
    <t>Wpływy z podatku rolnego, podatku leśnego, podatku od</t>
  </si>
  <si>
    <t>75615</t>
  </si>
  <si>
    <t>75618</t>
  </si>
  <si>
    <t>75621</t>
  </si>
  <si>
    <t>758</t>
  </si>
  <si>
    <t>75801</t>
  </si>
  <si>
    <t>801</t>
  </si>
  <si>
    <t>OŚWIATA I WYCHOWANIE</t>
  </si>
  <si>
    <t>80101</t>
  </si>
  <si>
    <t>Szkoły podstawowe</t>
  </si>
  <si>
    <t>Pozostała działalność</t>
  </si>
  <si>
    <t>851</t>
  </si>
  <si>
    <t>OCHRONA ZDROWIA</t>
  </si>
  <si>
    <t>85154</t>
  </si>
  <si>
    <t>Usługi opiekuńcze i specjalistyczne usługi opiekuńcze</t>
  </si>
  <si>
    <t>GOSPODARKA KOMUNALNA I OCHRONA ŚRODOWISKA</t>
  </si>
  <si>
    <t>RÓŻNE ROZLICZENIA</t>
  </si>
  <si>
    <t>Przeciwdziałania alkoholizmowi</t>
  </si>
  <si>
    <t>EDUKACYJNA OPIEKA WYCHOWAWCZA</t>
  </si>
  <si>
    <t>KONTROLI I OCHRONY PRAW ORAZ SĄDOWNICTWA</t>
  </si>
  <si>
    <t>OGÓŁEM   DOCHODY:</t>
  </si>
  <si>
    <t>70005</t>
  </si>
  <si>
    <t>Ośrodki pomocy społecznej</t>
  </si>
  <si>
    <t>75807</t>
  </si>
  <si>
    <t>Część wyrównawcza subwencji ogólnej dla gmin</t>
  </si>
  <si>
    <t>852</t>
  </si>
  <si>
    <t>POMOC SPOŁECZNA</t>
  </si>
  <si>
    <t>85212</t>
  </si>
  <si>
    <t>KULTURA FIZYCZNA I SPORT</t>
  </si>
  <si>
    <t>Obiekty sportowe</t>
  </si>
  <si>
    <t xml:space="preserve">Wskaźnik  </t>
  </si>
  <si>
    <t>5:4</t>
  </si>
  <si>
    <t>pobierające niektóre świadczenia z pomocy społecznej</t>
  </si>
  <si>
    <t>Składki na ubezpieczenia zdrowotne opłacane za osoby</t>
  </si>
  <si>
    <t>DOCHODY OD OSÓB PRAWNYCH, OD OSÓB</t>
  </si>
  <si>
    <t>NIEPOSIADAJĄCYCH OSOBOWOŚCI PRAWNEJ</t>
  </si>
  <si>
    <t xml:space="preserve">FIZYCZNYCH I OD INNYCH JEDNOSTEK </t>
  </si>
  <si>
    <t>85213</t>
  </si>
  <si>
    <t>85214</t>
  </si>
  <si>
    <t>85219</t>
  </si>
  <si>
    <t>85228</t>
  </si>
  <si>
    <t>75616</t>
  </si>
  <si>
    <t>URZĘDY NACZELNYCH ORGANÓW WLADZY PAŃSTWOWEJ,</t>
  </si>
  <si>
    <t>czynności cywilnoprawnych, podatków i opłat lokalnych</t>
  </si>
  <si>
    <t>od osób prawnych i innych jednostek organizacyjnych</t>
  </si>
  <si>
    <t>spadków i darowizn, podatku od czynności cywilnoprawnych</t>
  </si>
  <si>
    <t>oraz podatków i opłat lokalnych od osób fizycznych</t>
  </si>
  <si>
    <t>75831</t>
  </si>
  <si>
    <t>Część równoważąca subwencji ogólnej dla gmin</t>
  </si>
  <si>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</si>
  <si>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</t>
  </si>
  <si>
    <t xml:space="preserve">               </t>
  </si>
  <si>
    <t xml:space="preserve">              </t>
  </si>
  <si>
    <t xml:space="preserve">                  </t>
  </si>
  <si>
    <t xml:space="preserve">             </t>
  </si>
  <si>
    <t xml:space="preserve">          </t>
  </si>
  <si>
    <t>Świadczenia rodzinne oraz składki na ubezpieczenia</t>
  </si>
  <si>
    <t>emerytalne i rentowe z ubezpieczenia społecznego</t>
  </si>
  <si>
    <t>oraz niektóre świadczenia rodzinne</t>
  </si>
  <si>
    <t xml:space="preserve">Zasiłki i pomoc w naturze oraz składki na ubezpieczenia </t>
  </si>
  <si>
    <t>emerytalne i rentowe</t>
  </si>
  <si>
    <t>Pomoc materialna dla uczniów</t>
  </si>
  <si>
    <t>754</t>
  </si>
  <si>
    <t>BEZPIECZEŃSTWO PUBLICZNE I OCHRONA</t>
  </si>
  <si>
    <t>PRZECIWPOŻAROWA</t>
  </si>
  <si>
    <t>75414</t>
  </si>
  <si>
    <t xml:space="preserve">      </t>
  </si>
  <si>
    <t xml:space="preserve">Obrona cywilna </t>
  </si>
  <si>
    <t xml:space="preserve">                                          </t>
  </si>
  <si>
    <t xml:space="preserve">                                                                                                                     </t>
  </si>
  <si>
    <t xml:space="preserve">                            </t>
  </si>
  <si>
    <t xml:space="preserve">                                                                                                                                                   </t>
  </si>
  <si>
    <t xml:space="preserve">                                                     </t>
  </si>
  <si>
    <t>02095</t>
  </si>
  <si>
    <t>Urzędy naczelnych organów władzy państwowej, kontroli I ochrony prawa oraz sądownictwa</t>
  </si>
  <si>
    <t>75617</t>
  </si>
  <si>
    <t>Wpływy z innych podatkow od innych jednostek</t>
  </si>
  <si>
    <t>Wpływy z opłaty skarbowej</t>
  </si>
  <si>
    <t>Udzial gmin w podatkach</t>
  </si>
  <si>
    <t>Gospodarka ściekowa</t>
  </si>
  <si>
    <t>Oczyszczanie miast i wsi</t>
  </si>
  <si>
    <t>Utrzymanie zieleni w miastach</t>
  </si>
  <si>
    <t>Wójt Gminy Sorkwity</t>
  </si>
  <si>
    <t xml:space="preserve">      Piotr Wołkowicz</t>
  </si>
  <si>
    <t>01095</t>
  </si>
  <si>
    <t>85278</t>
  </si>
  <si>
    <t>Usuwanie klęsk żywiołowych</t>
  </si>
  <si>
    <t>KULTURA I OCHRONA DZIEDZICTWA NARODOWEGO</t>
  </si>
  <si>
    <t>Biblioteki</t>
  </si>
  <si>
    <t>75109</t>
  </si>
  <si>
    <t>Wybory do rad gmin, rad powiatów i sejmików województw ,wybory wójtów, burmistrzów i prezydentów miast oraz referenda gminne , powiatowe i wojewódzkie</t>
  </si>
  <si>
    <t>80195</t>
  </si>
  <si>
    <t>REALIZACJA DOCHODÓW BUDŻETOWYCH ZA  2007 r.</t>
  </si>
  <si>
    <t>Plan na 2007 r. po zmianach</t>
  </si>
  <si>
    <t>Wykonanie za  2007 r.</t>
  </si>
  <si>
    <t>75108</t>
  </si>
  <si>
    <t>Wybory do Sejmu i  Senatu</t>
  </si>
  <si>
    <t>Część oświatowa subwencji ogólnej dla jednostek samorządu terytorialnego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</si>
</sst>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20" fontId="1" fillId="2" borderId="14" xfId="0" applyNumberFormat="1" applyFont="1" applyFill="1" applyBorder="1" applyAlignment="1" quotePrefix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4" fontId="3" fillId="3" borderId="17" xfId="0" applyNumberFormat="1" applyFont="1" applyFill="1" applyBorder="1" applyAlignment="1">
      <alignment horizontal="center"/>
    </xf>
    <xf numFmtId="4" fontId="3" fillId="3" borderId="17" xfId="0" applyNumberFormat="1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/>
    </xf>
    <xf numFmtId="49" fontId="2" fillId="2" borderId="20" xfId="0" applyNumberFormat="1" applyFont="1" applyFill="1" applyBorder="1" applyAlignment="1">
      <alignment/>
    </xf>
    <xf numFmtId="0" fontId="2" fillId="2" borderId="20" xfId="0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164" fontId="2" fillId="2" borderId="21" xfId="0" applyNumberFormat="1" applyFont="1" applyFill="1" applyBorder="1" applyAlignment="1">
      <alignment/>
    </xf>
    <xf numFmtId="49" fontId="2" fillId="3" borderId="22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0" fontId="2" fillId="2" borderId="24" xfId="0" applyFont="1" applyFill="1" applyBorder="1" applyAlignment="1">
      <alignment/>
    </xf>
    <xf numFmtId="4" fontId="2" fillId="2" borderId="24" xfId="0" applyNumberFormat="1" applyFont="1" applyFill="1" applyBorder="1" applyAlignment="1">
      <alignment/>
    </xf>
    <xf numFmtId="164" fontId="2" fillId="2" borderId="25" xfId="0" applyNumberFormat="1" applyFont="1" applyFill="1" applyBorder="1" applyAlignment="1">
      <alignment/>
    </xf>
    <xf numFmtId="49" fontId="4" fillId="0" borderId="26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/>
    </xf>
    <xf numFmtId="49" fontId="2" fillId="2" borderId="28" xfId="0" applyNumberFormat="1" applyFont="1" applyFill="1" applyBorder="1" applyAlignment="1">
      <alignment/>
    </xf>
    <xf numFmtId="49" fontId="2" fillId="2" borderId="29" xfId="0" applyNumberFormat="1" applyFont="1" applyFill="1" applyBorder="1" applyAlignment="1">
      <alignment/>
    </xf>
    <xf numFmtId="0" fontId="2" fillId="2" borderId="29" xfId="0" applyFont="1" applyFill="1" applyBorder="1" applyAlignment="1">
      <alignment/>
    </xf>
    <xf numFmtId="4" fontId="2" fillId="2" borderId="29" xfId="0" applyNumberFormat="1" applyFont="1" applyFill="1" applyBorder="1" applyAlignment="1">
      <alignment/>
    </xf>
    <xf numFmtId="4" fontId="2" fillId="2" borderId="29" xfId="0" applyNumberFormat="1" applyFont="1" applyFill="1" applyBorder="1" applyAlignment="1">
      <alignment horizontal="right"/>
    </xf>
    <xf numFmtId="164" fontId="2" fillId="2" borderId="30" xfId="0" applyNumberFormat="1" applyFont="1" applyFill="1" applyBorder="1" applyAlignment="1">
      <alignment horizontal="right"/>
    </xf>
    <xf numFmtId="49" fontId="1" fillId="0" borderId="26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49" fontId="3" fillId="2" borderId="31" xfId="0" applyNumberFormat="1" applyFont="1" applyFill="1" applyBorder="1" applyAlignment="1">
      <alignment/>
    </xf>
    <xf numFmtId="4" fontId="2" fillId="2" borderId="24" xfId="0" applyNumberFormat="1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horizontal="right"/>
    </xf>
    <xf numFmtId="49" fontId="3" fillId="3" borderId="32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 horizontal="right"/>
    </xf>
    <xf numFmtId="164" fontId="2" fillId="3" borderId="18" xfId="0" applyNumberFormat="1" applyFont="1" applyFill="1" applyBorder="1" applyAlignment="1">
      <alignment horizontal="right"/>
    </xf>
    <xf numFmtId="49" fontId="3" fillId="3" borderId="33" xfId="0" applyNumberFormat="1" applyFont="1" applyFill="1" applyBorder="1" applyAlignment="1">
      <alignment/>
    </xf>
    <xf numFmtId="49" fontId="3" fillId="3" borderId="9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" fontId="3" fillId="3" borderId="9" xfId="0" applyNumberFormat="1" applyFont="1" applyFill="1" applyBorder="1" applyAlignment="1">
      <alignment/>
    </xf>
    <xf numFmtId="4" fontId="3" fillId="3" borderId="9" xfId="0" applyNumberFormat="1" applyFont="1" applyFill="1" applyBorder="1" applyAlignment="1">
      <alignment horizontal="right"/>
    </xf>
    <xf numFmtId="49" fontId="3" fillId="2" borderId="34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3" fillId="2" borderId="32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horizontal="right"/>
    </xf>
    <xf numFmtId="49" fontId="3" fillId="2" borderId="29" xfId="0" applyNumberFormat="1" applyFont="1" applyFill="1" applyBorder="1" applyAlignment="1">
      <alignment/>
    </xf>
    <xf numFmtId="0" fontId="3" fillId="2" borderId="35" xfId="0" applyFont="1" applyFill="1" applyBorder="1" applyAlignment="1">
      <alignment/>
    </xf>
    <xf numFmtId="4" fontId="3" fillId="2" borderId="35" xfId="0" applyNumberFormat="1" applyFont="1" applyFill="1" applyBorder="1" applyAlignment="1">
      <alignment/>
    </xf>
    <xf numFmtId="4" fontId="2" fillId="2" borderId="35" xfId="0" applyNumberFormat="1" applyFont="1" applyFill="1" applyBorder="1" applyAlignment="1">
      <alignment horizontal="right"/>
    </xf>
    <xf numFmtId="49" fontId="1" fillId="0" borderId="3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8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164" fontId="3" fillId="3" borderId="18" xfId="0" applyNumberFormat="1" applyFont="1" applyFill="1" applyBorder="1" applyAlignment="1">
      <alignment horizontal="right"/>
    </xf>
    <xf numFmtId="49" fontId="3" fillId="0" borderId="9" xfId="0" applyNumberFormat="1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/>
    </xf>
    <xf numFmtId="164" fontId="3" fillId="3" borderId="1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4" fontId="2" fillId="2" borderId="2" xfId="0" applyNumberFormat="1" applyFont="1" applyFill="1" applyBorder="1" applyAlignment="1">
      <alignment horizontal="right"/>
    </xf>
    <xf numFmtId="4" fontId="2" fillId="2" borderId="36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 horizontal="right"/>
    </xf>
    <xf numFmtId="49" fontId="1" fillId="2" borderId="37" xfId="0" applyNumberFormat="1" applyFont="1" applyFill="1" applyBorder="1" applyAlignment="1">
      <alignment/>
    </xf>
    <xf numFmtId="4" fontId="2" fillId="2" borderId="31" xfId="0" applyNumberFormat="1" applyFont="1" applyFill="1" applyBorder="1" applyAlignment="1">
      <alignment horizontal="right"/>
    </xf>
    <xf numFmtId="4" fontId="2" fillId="2" borderId="35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164" fontId="3" fillId="3" borderId="25" xfId="0" applyNumberFormat="1" applyFont="1" applyFill="1" applyBorder="1" applyAlignment="1">
      <alignment horizontal="right"/>
    </xf>
    <xf numFmtId="49" fontId="2" fillId="2" borderId="34" xfId="0" applyNumberFormat="1" applyFont="1" applyFill="1" applyBorder="1" applyAlignment="1">
      <alignment/>
    </xf>
    <xf numFmtId="49" fontId="4" fillId="2" borderId="17" xfId="0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2" fillId="2" borderId="16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49" fontId="1" fillId="2" borderId="22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4" fontId="2" fillId="2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right"/>
    </xf>
    <xf numFmtId="0" fontId="3" fillId="2" borderId="24" xfId="0" applyFont="1" applyFill="1" applyBorder="1" applyAlignment="1">
      <alignment/>
    </xf>
    <xf numFmtId="4" fontId="4" fillId="2" borderId="2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164" fontId="3" fillId="3" borderId="38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0" fontId="3" fillId="0" borderId="39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/>
    </xf>
    <xf numFmtId="49" fontId="2" fillId="2" borderId="17" xfId="0" applyNumberFormat="1" applyFont="1" applyFill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2" borderId="17" xfId="0" applyNumberFormat="1" applyFont="1" applyFill="1" applyBorder="1" applyAlignment="1">
      <alignment horizontal="right"/>
    </xf>
    <xf numFmtId="49" fontId="1" fillId="0" borderId="40" xfId="0" applyNumberFormat="1" applyFont="1" applyBorder="1" applyAlignment="1">
      <alignment/>
    </xf>
    <xf numFmtId="49" fontId="3" fillId="3" borderId="34" xfId="0" applyNumberFormat="1" applyFont="1" applyFill="1" applyBorder="1" applyAlignment="1">
      <alignment/>
    </xf>
    <xf numFmtId="49" fontId="2" fillId="0" borderId="22" xfId="0" applyNumberFormat="1" applyFont="1" applyBorder="1" applyAlignment="1">
      <alignment/>
    </xf>
    <xf numFmtId="49" fontId="3" fillId="3" borderId="28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164" fontId="2" fillId="3" borderId="25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/>
    </xf>
    <xf numFmtId="49" fontId="3" fillId="3" borderId="3" xfId="0" applyNumberFormat="1" applyFont="1" applyFill="1" applyBorder="1" applyAlignment="1">
      <alignment/>
    </xf>
    <xf numFmtId="0" fontId="3" fillId="3" borderId="36" xfId="0" applyFont="1" applyFill="1" applyBorder="1" applyAlignment="1">
      <alignment/>
    </xf>
    <xf numFmtId="4" fontId="3" fillId="3" borderId="3" xfId="0" applyNumberFormat="1" applyFont="1" applyFill="1" applyBorder="1" applyAlignment="1">
      <alignment/>
    </xf>
    <xf numFmtId="4" fontId="3" fillId="3" borderId="36" xfId="0" applyNumberFormat="1" applyFont="1" applyFill="1" applyBorder="1" applyAlignment="1">
      <alignment/>
    </xf>
    <xf numFmtId="164" fontId="2" fillId="3" borderId="27" xfId="0" applyNumberFormat="1" applyFont="1" applyFill="1" applyBorder="1" applyAlignment="1">
      <alignment horizontal="right"/>
    </xf>
    <xf numFmtId="49" fontId="2" fillId="3" borderId="34" xfId="0" applyNumberFormat="1" applyFont="1" applyFill="1" applyBorder="1" applyAlignment="1">
      <alignment/>
    </xf>
    <xf numFmtId="49" fontId="3" fillId="3" borderId="13" xfId="0" applyNumberFormat="1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41" xfId="0" applyFont="1" applyFill="1" applyBorder="1" applyAlignment="1">
      <alignment/>
    </xf>
    <xf numFmtId="4" fontId="3" fillId="3" borderId="7" xfId="0" applyNumberFormat="1" applyFont="1" applyFill="1" applyBorder="1" applyAlignment="1">
      <alignment/>
    </xf>
    <xf numFmtId="4" fontId="3" fillId="3" borderId="41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/>
    </xf>
    <xf numFmtId="49" fontId="3" fillId="3" borderId="42" xfId="0" applyNumberFormat="1" applyFont="1" applyFill="1" applyBorder="1" applyAlignment="1">
      <alignment/>
    </xf>
    <xf numFmtId="0" fontId="3" fillId="0" borderId="4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164" fontId="3" fillId="3" borderId="0" xfId="0" applyNumberFormat="1" applyFont="1" applyFill="1" applyBorder="1" applyAlignment="1">
      <alignment horizontal="right"/>
    </xf>
    <xf numFmtId="0" fontId="1" fillId="0" borderId="33" xfId="0" applyFont="1" applyBorder="1" applyAlignment="1">
      <alignment/>
    </xf>
    <xf numFmtId="0" fontId="3" fillId="0" borderId="9" xfId="0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3" borderId="37" xfId="0" applyFont="1" applyFill="1" applyBorder="1" applyAlignment="1">
      <alignment/>
    </xf>
    <xf numFmtId="49" fontId="3" fillId="3" borderId="24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3" fontId="1" fillId="3" borderId="44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1" fillId="3" borderId="35" xfId="0" applyNumberFormat="1" applyFont="1" applyFill="1" applyBorder="1" applyAlignment="1">
      <alignment/>
    </xf>
    <xf numFmtId="3" fontId="1" fillId="3" borderId="45" xfId="0" applyNumberFormat="1" applyFont="1" applyFill="1" applyBorder="1" applyAlignment="1">
      <alignment/>
    </xf>
    <xf numFmtId="3" fontId="1" fillId="0" borderId="46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0" fontId="2" fillId="2" borderId="37" xfId="0" applyFont="1" applyFill="1" applyBorder="1" applyAlignment="1">
      <alignment horizontal="left"/>
    </xf>
    <xf numFmtId="0" fontId="2" fillId="2" borderId="35" xfId="0" applyFont="1" applyFill="1" applyBorder="1" applyAlignment="1">
      <alignment/>
    </xf>
    <xf numFmtId="4" fontId="2" fillId="2" borderId="31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47" xfId="0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0" fontId="2" fillId="2" borderId="28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4" fontId="2" fillId="2" borderId="32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3" borderId="22" xfId="0" applyFont="1" applyFill="1" applyBorder="1" applyAlignment="1">
      <alignment horizontal="left"/>
    </xf>
    <xf numFmtId="0" fontId="4" fillId="3" borderId="9" xfId="0" applyFont="1" applyFill="1" applyBorder="1" applyAlignment="1">
      <alignment/>
    </xf>
    <xf numFmtId="4" fontId="4" fillId="3" borderId="9" xfId="0" applyNumberFormat="1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4" fontId="3" fillId="3" borderId="24" xfId="0" applyNumberFormat="1" applyFont="1" applyFill="1" applyBorder="1" applyAlignment="1">
      <alignment/>
    </xf>
    <xf numFmtId="4" fontId="4" fillId="3" borderId="24" xfId="0" applyNumberFormat="1" applyFont="1" applyFill="1" applyBorder="1" applyAlignment="1">
      <alignment/>
    </xf>
    <xf numFmtId="0" fontId="2" fillId="2" borderId="49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left"/>
    </xf>
    <xf numFmtId="0" fontId="3" fillId="3" borderId="3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4" fontId="3" fillId="3" borderId="32" xfId="0" applyNumberFormat="1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2" fillId="2" borderId="50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51" xfId="0" applyFont="1" applyFill="1" applyBorder="1" applyAlignment="1">
      <alignment horizontal="left"/>
    </xf>
    <xf numFmtId="0" fontId="2" fillId="2" borderId="52" xfId="0" applyFont="1" applyFill="1" applyBorder="1" applyAlignment="1">
      <alignment horizontal="left"/>
    </xf>
    <xf numFmtId="4" fontId="2" fillId="2" borderId="51" xfId="0" applyNumberFormat="1" applyFont="1" applyFill="1" applyBorder="1" applyAlignment="1">
      <alignment horizontal="right"/>
    </xf>
    <xf numFmtId="4" fontId="2" fillId="2" borderId="52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4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1" fillId="2" borderId="53" xfId="0" applyFont="1" applyFill="1" applyBorder="1" applyAlignment="1">
      <alignment/>
    </xf>
    <xf numFmtId="4" fontId="2" fillId="2" borderId="54" xfId="0" applyNumberFormat="1" applyFont="1" applyFill="1" applyBorder="1" applyAlignment="1">
      <alignment/>
    </xf>
    <xf numFmtId="4" fontId="2" fillId="2" borderId="53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3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49">
      <selection activeCell="L75" sqref="L75"/>
    </sheetView>
  </sheetViews>
  <sheetFormatPr defaultColWidth="9.00390625" defaultRowHeight="12.75"/>
  <cols>
    <col min="1" max="1" width="3.75390625" style="1" customWidth="1"/>
    <col min="2" max="2" width="6.25390625" style="1" customWidth="1"/>
    <col min="3" max="3" width="48.25390625" style="1" customWidth="1"/>
    <col min="4" max="4" width="0.12890625" style="1" hidden="1" customWidth="1"/>
    <col min="5" max="5" width="12.625" style="1" customWidth="1"/>
    <col min="6" max="6" width="0.2421875" style="1" hidden="1" customWidth="1"/>
    <col min="7" max="7" width="11.375" style="1" customWidth="1"/>
    <col min="8" max="8" width="8.25390625" style="1" customWidth="1"/>
    <col min="9" max="16384" width="9.125" style="1" customWidth="1"/>
  </cols>
  <sheetData>
    <row r="1" ht="12">
      <c r="G1" s="1" t="s">
        <v>0</v>
      </c>
    </row>
    <row r="3" spans="1:8" ht="12">
      <c r="A3" s="2" t="s">
        <v>118</v>
      </c>
      <c r="B3" s="2"/>
      <c r="C3" s="2"/>
      <c r="D3" s="2"/>
      <c r="E3" s="2"/>
      <c r="F3" s="2"/>
      <c r="G3" s="2"/>
      <c r="H3" s="2"/>
    </row>
    <row r="4" ht="12.75" thickBot="1">
      <c r="H4" s="3" t="s">
        <v>1</v>
      </c>
    </row>
    <row r="5" spans="1:8" ht="12.75" customHeight="1">
      <c r="A5" s="4" t="s">
        <v>2</v>
      </c>
      <c r="B5" s="5"/>
      <c r="C5" s="6" t="s">
        <v>3</v>
      </c>
      <c r="D5" s="7"/>
      <c r="E5" s="8" t="s">
        <v>119</v>
      </c>
      <c r="F5" s="7"/>
      <c r="G5" s="8" t="s">
        <v>120</v>
      </c>
      <c r="H5" s="9"/>
    </row>
    <row r="6" spans="1:8" ht="24">
      <c r="A6" s="10"/>
      <c r="B6" s="11"/>
      <c r="C6" s="12"/>
      <c r="D6" s="13"/>
      <c r="E6" s="14"/>
      <c r="F6" s="13"/>
      <c r="G6" s="14"/>
      <c r="H6" s="15" t="s">
        <v>56</v>
      </c>
    </row>
    <row r="7" spans="1:8" ht="12">
      <c r="A7" s="16" t="s">
        <v>4</v>
      </c>
      <c r="B7" s="17" t="s">
        <v>5</v>
      </c>
      <c r="C7" s="18"/>
      <c r="D7" s="13"/>
      <c r="E7" s="19"/>
      <c r="F7" s="13"/>
      <c r="G7" s="19"/>
      <c r="H7" s="20" t="s">
        <v>57</v>
      </c>
    </row>
    <row r="8" spans="1:8" ht="12.75" thickBot="1">
      <c r="A8" s="21">
        <v>1</v>
      </c>
      <c r="B8" s="22">
        <v>2</v>
      </c>
      <c r="C8" s="23">
        <v>3</v>
      </c>
      <c r="D8" s="24"/>
      <c r="E8" s="25">
        <v>4</v>
      </c>
      <c r="F8" s="26"/>
      <c r="G8" s="25">
        <v>5</v>
      </c>
      <c r="H8" s="27">
        <v>6</v>
      </c>
    </row>
    <row r="9" spans="1:8" ht="12.75" thickBot="1">
      <c r="A9" s="28" t="s">
        <v>6</v>
      </c>
      <c r="B9" s="29"/>
      <c r="C9" s="30" t="s">
        <v>7</v>
      </c>
      <c r="D9" s="30"/>
      <c r="E9" s="31">
        <f>SUM(E10:E11)</f>
        <v>132861.52000000002</v>
      </c>
      <c r="F9" s="31"/>
      <c r="G9" s="31">
        <f>SUM(G10:G11)</f>
        <v>133911.52000000002</v>
      </c>
      <c r="H9" s="32">
        <v>1.008</v>
      </c>
    </row>
    <row r="10" spans="1:8" ht="12">
      <c r="A10" s="33"/>
      <c r="B10" s="34" t="s">
        <v>8</v>
      </c>
      <c r="C10" s="35" t="s">
        <v>9</v>
      </c>
      <c r="D10" s="35"/>
      <c r="E10" s="36">
        <v>21450</v>
      </c>
      <c r="F10" s="36"/>
      <c r="G10" s="36">
        <v>22500</v>
      </c>
      <c r="H10" s="37">
        <v>1.049</v>
      </c>
    </row>
    <row r="11" spans="1:8" ht="12">
      <c r="A11" s="33"/>
      <c r="B11" s="38" t="s">
        <v>110</v>
      </c>
      <c r="C11" s="39" t="s">
        <v>36</v>
      </c>
      <c r="D11" s="39"/>
      <c r="E11" s="40">
        <v>111411.52</v>
      </c>
      <c r="F11" s="40"/>
      <c r="G11" s="40">
        <v>111411.52</v>
      </c>
      <c r="H11" s="41">
        <v>1</v>
      </c>
    </row>
    <row r="12" spans="1:8" ht="17.25" customHeight="1" thickBot="1">
      <c r="A12" s="42" t="s">
        <v>10</v>
      </c>
      <c r="B12" s="43"/>
      <c r="C12" s="44" t="s">
        <v>11</v>
      </c>
      <c r="D12" s="44"/>
      <c r="E12" s="45">
        <f>SUM(E13)</f>
        <v>4000</v>
      </c>
      <c r="F12" s="45"/>
      <c r="G12" s="45">
        <f>SUM(G13)</f>
        <v>8156.98</v>
      </c>
      <c r="H12" s="46">
        <v>2.039</v>
      </c>
    </row>
    <row r="13" spans="1:8" ht="16.5" customHeight="1">
      <c r="A13" s="47"/>
      <c r="B13" s="48" t="s">
        <v>99</v>
      </c>
      <c r="C13" s="49" t="s">
        <v>36</v>
      </c>
      <c r="D13" s="50"/>
      <c r="E13" s="51">
        <v>4000</v>
      </c>
      <c r="F13" s="51"/>
      <c r="G13" s="52">
        <v>8156.98</v>
      </c>
      <c r="H13" s="53">
        <v>2.039</v>
      </c>
    </row>
    <row r="14" spans="1:8" ht="16.5" customHeight="1" thickBot="1">
      <c r="A14" s="54" t="s">
        <v>12</v>
      </c>
      <c r="B14" s="55"/>
      <c r="C14" s="56" t="s">
        <v>13</v>
      </c>
      <c r="D14" s="56"/>
      <c r="E14" s="57">
        <f>SUM(E15)</f>
        <v>632342</v>
      </c>
      <c r="F14" s="57"/>
      <c r="G14" s="58">
        <f>SUM(G15)</f>
        <v>553696.82</v>
      </c>
      <c r="H14" s="59">
        <f>SUM(H15)</f>
        <v>0.978</v>
      </c>
    </row>
    <row r="15" spans="1:8" ht="16.5" customHeight="1">
      <c r="A15" s="60"/>
      <c r="B15" s="34" t="s">
        <v>47</v>
      </c>
      <c r="C15" s="35" t="s">
        <v>14</v>
      </c>
      <c r="D15" s="35"/>
      <c r="E15" s="36">
        <v>632342</v>
      </c>
      <c r="F15" s="36"/>
      <c r="G15" s="61">
        <v>553696.82</v>
      </c>
      <c r="H15" s="62">
        <v>0.978</v>
      </c>
    </row>
    <row r="16" spans="1:11" ht="16.5" customHeight="1" thickBot="1">
      <c r="A16" s="54" t="s">
        <v>15</v>
      </c>
      <c r="B16" s="63"/>
      <c r="C16" s="44" t="s">
        <v>16</v>
      </c>
      <c r="D16" s="44"/>
      <c r="E16" s="45">
        <f>SUM(E17:E18)</f>
        <v>76369</v>
      </c>
      <c r="F16" s="45"/>
      <c r="G16" s="64">
        <f>SUM(G17:G18)</f>
        <v>76222.91</v>
      </c>
      <c r="H16" s="65">
        <f>G16/E16</f>
        <v>0.9980870510285588</v>
      </c>
      <c r="K16" s="1" t="s">
        <v>92</v>
      </c>
    </row>
    <row r="17" spans="1:12" ht="16.5" customHeight="1">
      <c r="A17" s="33"/>
      <c r="B17" s="66" t="s">
        <v>17</v>
      </c>
      <c r="C17" s="67" t="s">
        <v>18</v>
      </c>
      <c r="D17" s="68"/>
      <c r="E17" s="69">
        <v>66069</v>
      </c>
      <c r="F17" s="70"/>
      <c r="G17" s="71">
        <v>66287.62</v>
      </c>
      <c r="H17" s="72">
        <f aca="true" t="shared" si="0" ref="H17:H60">G17/E17</f>
        <v>1.00330896487006</v>
      </c>
      <c r="K17" s="1" t="s">
        <v>76</v>
      </c>
      <c r="L17" s="1" t="s">
        <v>98</v>
      </c>
    </row>
    <row r="18" spans="1:8" ht="16.5" customHeight="1">
      <c r="A18" s="73"/>
      <c r="B18" s="74" t="s">
        <v>19</v>
      </c>
      <c r="C18" s="75" t="s">
        <v>20</v>
      </c>
      <c r="D18" s="75"/>
      <c r="E18" s="76">
        <v>10300</v>
      </c>
      <c r="F18" s="76"/>
      <c r="G18" s="77">
        <v>9935.29</v>
      </c>
      <c r="H18" s="72">
        <f t="shared" si="0"/>
        <v>0.9645912621359224</v>
      </c>
    </row>
    <row r="19" spans="1:8" ht="16.5" customHeight="1">
      <c r="A19" s="78"/>
      <c r="B19" s="79"/>
      <c r="C19" s="80" t="s">
        <v>68</v>
      </c>
      <c r="D19" s="81"/>
      <c r="E19" s="82"/>
      <c r="F19" s="83"/>
      <c r="G19" s="82"/>
      <c r="H19" s="84"/>
    </row>
    <row r="20" spans="1:8" ht="16.5" customHeight="1" thickBot="1">
      <c r="A20" s="54" t="s">
        <v>21</v>
      </c>
      <c r="B20" s="85"/>
      <c r="C20" s="56" t="s">
        <v>45</v>
      </c>
      <c r="D20" s="86"/>
      <c r="E20" s="58">
        <f>SUM(E21:E23)</f>
        <v>13274</v>
      </c>
      <c r="F20" s="87"/>
      <c r="G20" s="88">
        <f>SUM(G21:G23)</f>
        <v>13273.16</v>
      </c>
      <c r="H20" s="59">
        <f t="shared" si="0"/>
        <v>0.999936718396866</v>
      </c>
    </row>
    <row r="21" spans="1:8" ht="33" customHeight="1">
      <c r="A21" s="89"/>
      <c r="B21" s="38" t="s">
        <v>22</v>
      </c>
      <c r="C21" s="90" t="s">
        <v>100</v>
      </c>
      <c r="D21" s="91"/>
      <c r="E21" s="92">
        <v>900</v>
      </c>
      <c r="F21" s="93"/>
      <c r="G21" s="94">
        <v>900</v>
      </c>
      <c r="H21" s="95">
        <f t="shared" si="0"/>
        <v>1</v>
      </c>
    </row>
    <row r="22" spans="1:8" ht="33" customHeight="1">
      <c r="A22" s="89"/>
      <c r="B22" s="96" t="s">
        <v>121</v>
      </c>
      <c r="C22" s="97" t="s">
        <v>122</v>
      </c>
      <c r="D22" s="98"/>
      <c r="E22" s="99">
        <v>8580</v>
      </c>
      <c r="F22" s="100"/>
      <c r="G22" s="99">
        <v>8579.29</v>
      </c>
      <c r="H22" s="95">
        <f t="shared" si="0"/>
        <v>0.9999172494172495</v>
      </c>
    </row>
    <row r="23" spans="1:8" ht="38.25" customHeight="1" thickBot="1">
      <c r="A23" s="89"/>
      <c r="B23" s="101" t="s">
        <v>115</v>
      </c>
      <c r="C23" s="102" t="s">
        <v>116</v>
      </c>
      <c r="D23" s="103"/>
      <c r="E23" s="104">
        <v>3794</v>
      </c>
      <c r="F23" s="105"/>
      <c r="G23" s="104">
        <v>3793.87</v>
      </c>
      <c r="H23" s="106">
        <f t="shared" si="0"/>
        <v>0.9999657353716394</v>
      </c>
    </row>
    <row r="24" spans="1:8" ht="16.5" customHeight="1">
      <c r="A24" s="107" t="s">
        <v>88</v>
      </c>
      <c r="B24" s="108"/>
      <c r="C24" s="109" t="s">
        <v>89</v>
      </c>
      <c r="D24" s="110"/>
      <c r="E24" s="111">
        <f>SUM(E26)</f>
        <v>300</v>
      </c>
      <c r="F24" s="112"/>
      <c r="G24" s="111">
        <f>SUM(G26)</f>
        <v>300</v>
      </c>
      <c r="H24" s="113">
        <f t="shared" si="0"/>
        <v>1</v>
      </c>
    </row>
    <row r="25" spans="1:8" ht="16.5" customHeight="1" thickBot="1">
      <c r="A25" s="114"/>
      <c r="B25" s="85"/>
      <c r="C25" s="56" t="s">
        <v>90</v>
      </c>
      <c r="D25" s="86"/>
      <c r="E25" s="115"/>
      <c r="F25" s="116"/>
      <c r="G25" s="115"/>
      <c r="H25" s="59"/>
    </row>
    <row r="26" spans="1:8" ht="16.5" customHeight="1" thickBot="1">
      <c r="A26" s="89"/>
      <c r="B26" s="38" t="s">
        <v>91</v>
      </c>
      <c r="C26" s="39" t="s">
        <v>93</v>
      </c>
      <c r="D26" s="91"/>
      <c r="E26" s="117">
        <v>300</v>
      </c>
      <c r="F26" s="93"/>
      <c r="G26" s="117">
        <v>300</v>
      </c>
      <c r="H26" s="118">
        <f t="shared" si="0"/>
        <v>1</v>
      </c>
    </row>
    <row r="27" spans="1:8" ht="16.5" customHeight="1">
      <c r="A27" s="119"/>
      <c r="B27" s="120"/>
      <c r="C27" s="121" t="s">
        <v>60</v>
      </c>
      <c r="D27" s="122"/>
      <c r="E27" s="123"/>
      <c r="F27" s="124"/>
      <c r="G27" s="123"/>
      <c r="H27" s="84"/>
    </row>
    <row r="28" spans="1:8" ht="16.5" customHeight="1">
      <c r="A28" s="125"/>
      <c r="B28" s="79"/>
      <c r="C28" s="80" t="s">
        <v>62</v>
      </c>
      <c r="D28" s="126"/>
      <c r="E28" s="127">
        <f>SUM(E30:E39)</f>
        <v>3013007</v>
      </c>
      <c r="F28" s="128"/>
      <c r="G28" s="129">
        <f>SUM(G30:G39)</f>
        <v>2899388.3499999996</v>
      </c>
      <c r="H28" s="130">
        <f t="shared" si="0"/>
        <v>0.9622906120032245</v>
      </c>
    </row>
    <row r="29" spans="1:8" ht="16.5" customHeight="1" thickBot="1">
      <c r="A29" s="54" t="s">
        <v>23</v>
      </c>
      <c r="B29" s="63"/>
      <c r="C29" s="56" t="s">
        <v>61</v>
      </c>
      <c r="D29" s="131"/>
      <c r="E29" s="58"/>
      <c r="F29" s="132"/>
      <c r="G29" s="58"/>
      <c r="H29" s="130"/>
    </row>
    <row r="30" spans="1:8" ht="16.5" customHeight="1">
      <c r="A30" s="133"/>
      <c r="B30" s="134" t="s">
        <v>24</v>
      </c>
      <c r="C30" s="39" t="s">
        <v>25</v>
      </c>
      <c r="D30" s="39"/>
      <c r="E30" s="92">
        <v>4000</v>
      </c>
      <c r="F30" s="40"/>
      <c r="G30" s="92">
        <v>2236.82</v>
      </c>
      <c r="H30" s="135">
        <f t="shared" si="0"/>
        <v>0.5592050000000001</v>
      </c>
    </row>
    <row r="31" spans="1:8" ht="16.5" customHeight="1">
      <c r="A31" s="133"/>
      <c r="B31" s="101"/>
      <c r="C31" s="103" t="s">
        <v>26</v>
      </c>
      <c r="D31" s="103"/>
      <c r="E31" s="104"/>
      <c r="F31" s="105"/>
      <c r="G31" s="104"/>
      <c r="H31" s="135"/>
    </row>
    <row r="32" spans="1:8" ht="16.5" customHeight="1">
      <c r="A32" s="133"/>
      <c r="B32" s="38"/>
      <c r="C32" s="39" t="s">
        <v>69</v>
      </c>
      <c r="D32" s="39"/>
      <c r="E32" s="92"/>
      <c r="F32" s="40"/>
      <c r="G32" s="92"/>
      <c r="H32" s="95"/>
    </row>
    <row r="33" spans="1:8" ht="16.5" customHeight="1">
      <c r="A33" s="133"/>
      <c r="B33" s="96" t="s">
        <v>27</v>
      </c>
      <c r="C33" s="98" t="s">
        <v>70</v>
      </c>
      <c r="D33" s="98"/>
      <c r="E33" s="99">
        <v>914660</v>
      </c>
      <c r="F33" s="100"/>
      <c r="G33" s="99">
        <v>879504.71</v>
      </c>
      <c r="H33" s="135">
        <f t="shared" si="0"/>
        <v>0.9615646360396213</v>
      </c>
    </row>
    <row r="34" spans="1:11" ht="16.5" customHeight="1">
      <c r="A34" s="89"/>
      <c r="B34" s="38"/>
      <c r="C34" s="39" t="s">
        <v>26</v>
      </c>
      <c r="D34" s="91"/>
      <c r="E34" s="117"/>
      <c r="F34" s="93"/>
      <c r="G34" s="117"/>
      <c r="H34" s="136"/>
      <c r="K34" s="1" t="s">
        <v>76</v>
      </c>
    </row>
    <row r="35" spans="1:11" ht="16.5" customHeight="1">
      <c r="A35" s="89"/>
      <c r="B35" s="38"/>
      <c r="C35" s="39" t="s">
        <v>71</v>
      </c>
      <c r="D35" s="91"/>
      <c r="E35" s="117"/>
      <c r="F35" s="93"/>
      <c r="G35" s="117"/>
      <c r="H35" s="95"/>
      <c r="K35" s="1" t="s">
        <v>78</v>
      </c>
    </row>
    <row r="36" spans="1:12" ht="16.5" customHeight="1">
      <c r="A36" s="89"/>
      <c r="B36" s="96" t="s">
        <v>67</v>
      </c>
      <c r="C36" s="98" t="s">
        <v>72</v>
      </c>
      <c r="D36" s="137"/>
      <c r="E36" s="138">
        <v>1233609</v>
      </c>
      <c r="F36" s="139"/>
      <c r="G36" s="138">
        <v>1095317.08</v>
      </c>
      <c r="H36" s="135">
        <f t="shared" si="0"/>
        <v>0.8878964728694425</v>
      </c>
      <c r="K36" s="140"/>
      <c r="L36" s="1" t="s">
        <v>96</v>
      </c>
    </row>
    <row r="37" spans="1:11" ht="16.5" customHeight="1">
      <c r="A37" s="89"/>
      <c r="B37" s="96" t="s">
        <v>101</v>
      </c>
      <c r="C37" s="98" t="s">
        <v>102</v>
      </c>
      <c r="D37" s="137"/>
      <c r="E37" s="138">
        <v>500</v>
      </c>
      <c r="F37" s="139"/>
      <c r="G37" s="138">
        <v>0</v>
      </c>
      <c r="H37" s="135">
        <f t="shared" si="0"/>
        <v>0</v>
      </c>
      <c r="K37" s="140"/>
    </row>
    <row r="38" spans="1:12" ht="16.5" customHeight="1">
      <c r="A38" s="133"/>
      <c r="B38" s="96" t="s">
        <v>28</v>
      </c>
      <c r="C38" s="98" t="s">
        <v>103</v>
      </c>
      <c r="D38" s="98"/>
      <c r="E38" s="99">
        <v>20600</v>
      </c>
      <c r="F38" s="100"/>
      <c r="G38" s="99">
        <v>22691.95</v>
      </c>
      <c r="H38" s="135">
        <f t="shared" si="0"/>
        <v>1.1015509708737865</v>
      </c>
      <c r="K38" s="1" t="s">
        <v>80</v>
      </c>
      <c r="L38" s="1" t="s">
        <v>97</v>
      </c>
    </row>
    <row r="39" spans="1:11" ht="16.5" customHeight="1">
      <c r="A39" s="141"/>
      <c r="B39" s="96" t="s">
        <v>29</v>
      </c>
      <c r="C39" s="97" t="s">
        <v>104</v>
      </c>
      <c r="D39" s="98"/>
      <c r="E39" s="100">
        <v>839638</v>
      </c>
      <c r="F39" s="100"/>
      <c r="G39" s="99">
        <v>899637.79</v>
      </c>
      <c r="H39" s="135">
        <f t="shared" si="0"/>
        <v>1.0714591169051424</v>
      </c>
      <c r="K39" s="1" t="s">
        <v>78</v>
      </c>
    </row>
    <row r="40" spans="1:11" ht="16.5" customHeight="1" thickBot="1">
      <c r="A40" s="54" t="s">
        <v>30</v>
      </c>
      <c r="B40" s="142"/>
      <c r="C40" s="121" t="s">
        <v>42</v>
      </c>
      <c r="D40" s="121"/>
      <c r="E40" s="143">
        <f>SUM(E41:E43)</f>
        <v>3462343</v>
      </c>
      <c r="F40" s="143"/>
      <c r="G40" s="144">
        <f>SUM(G41:G43)</f>
        <v>3462343</v>
      </c>
      <c r="H40" s="130">
        <f t="shared" si="0"/>
        <v>1</v>
      </c>
      <c r="K40" s="1" t="s">
        <v>79</v>
      </c>
    </row>
    <row r="41" spans="1:12" ht="24.75" customHeight="1">
      <c r="A41" s="145"/>
      <c r="B41" s="96" t="s">
        <v>31</v>
      </c>
      <c r="C41" s="97" t="s">
        <v>123</v>
      </c>
      <c r="D41" s="98"/>
      <c r="E41" s="77">
        <v>2658761</v>
      </c>
      <c r="F41" s="77"/>
      <c r="G41" s="77">
        <v>2658761</v>
      </c>
      <c r="H41" s="135">
        <f>G41/E41</f>
        <v>1</v>
      </c>
      <c r="K41" s="1" t="s">
        <v>78</v>
      </c>
      <c r="L41" s="1" t="s">
        <v>79</v>
      </c>
    </row>
    <row r="42" spans="1:11" ht="16.5" customHeight="1">
      <c r="A42" s="147"/>
      <c r="B42" s="96" t="s">
        <v>49</v>
      </c>
      <c r="C42" s="98" t="s">
        <v>50</v>
      </c>
      <c r="D42" s="98"/>
      <c r="E42" s="99">
        <v>781930</v>
      </c>
      <c r="F42" s="99"/>
      <c r="G42" s="99">
        <v>781930</v>
      </c>
      <c r="H42" s="135">
        <f t="shared" si="0"/>
        <v>1</v>
      </c>
      <c r="J42" s="1" t="s">
        <v>75</v>
      </c>
      <c r="K42" s="1" t="s">
        <v>77</v>
      </c>
    </row>
    <row r="43" spans="1:11" ht="16.5" customHeight="1" thickBot="1">
      <c r="A43" s="148"/>
      <c r="B43" s="74" t="s">
        <v>73</v>
      </c>
      <c r="C43" s="75" t="s">
        <v>74</v>
      </c>
      <c r="D43" s="75"/>
      <c r="E43" s="76">
        <v>21652</v>
      </c>
      <c r="F43" s="76"/>
      <c r="G43" s="76">
        <v>21652</v>
      </c>
      <c r="H43" s="135">
        <f t="shared" si="0"/>
        <v>1</v>
      </c>
      <c r="K43" s="1" t="s">
        <v>81</v>
      </c>
    </row>
    <row r="44" spans="1:8" ht="16.5" customHeight="1" thickBot="1">
      <c r="A44" s="54" t="s">
        <v>32</v>
      </c>
      <c r="B44" s="149"/>
      <c r="C44" s="80" t="s">
        <v>33</v>
      </c>
      <c r="D44" s="80"/>
      <c r="E44" s="150">
        <f>SUM(E45:E46)</f>
        <v>108045</v>
      </c>
      <c r="F44" s="150"/>
      <c r="G44" s="150">
        <f>SUM(G45:G46)</f>
        <v>100695.01</v>
      </c>
      <c r="H44" s="130">
        <f t="shared" si="0"/>
        <v>0.9319728816696746</v>
      </c>
    </row>
    <row r="45" spans="1:8" ht="16.5" customHeight="1">
      <c r="A45" s="60"/>
      <c r="B45" s="74" t="s">
        <v>34</v>
      </c>
      <c r="C45" s="75" t="s">
        <v>35</v>
      </c>
      <c r="D45" s="75"/>
      <c r="E45" s="76">
        <v>42086</v>
      </c>
      <c r="F45" s="76"/>
      <c r="G45" s="76">
        <v>34778.5</v>
      </c>
      <c r="H45" s="135">
        <f t="shared" si="0"/>
        <v>0.8263674381029321</v>
      </c>
    </row>
    <row r="46" spans="1:8" ht="16.5" customHeight="1">
      <c r="A46" s="133"/>
      <c r="B46" s="74" t="s">
        <v>117</v>
      </c>
      <c r="C46" s="75" t="s">
        <v>36</v>
      </c>
      <c r="D46" s="75"/>
      <c r="E46" s="76">
        <v>65959</v>
      </c>
      <c r="F46" s="76"/>
      <c r="G46" s="76">
        <v>65916.51</v>
      </c>
      <c r="H46" s="135">
        <f t="shared" si="0"/>
        <v>0.9993558119437832</v>
      </c>
    </row>
    <row r="47" spans="1:8" ht="16.5" customHeight="1" thickBot="1">
      <c r="A47" s="54" t="s">
        <v>37</v>
      </c>
      <c r="B47" s="55"/>
      <c r="C47" s="56" t="s">
        <v>38</v>
      </c>
      <c r="D47" s="56"/>
      <c r="E47" s="57">
        <f>SUM(E48)</f>
        <v>76000</v>
      </c>
      <c r="F47" s="57"/>
      <c r="G47" s="58">
        <f>SUM(G48)</f>
        <v>80247.39</v>
      </c>
      <c r="H47" s="59">
        <f t="shared" si="0"/>
        <v>1.0558867105263159</v>
      </c>
    </row>
    <row r="48" spans="1:8" ht="16.5" customHeight="1" thickBot="1">
      <c r="A48" s="60"/>
      <c r="B48" s="34" t="s">
        <v>39</v>
      </c>
      <c r="C48" s="35" t="s">
        <v>43</v>
      </c>
      <c r="D48" s="35"/>
      <c r="E48" s="36">
        <v>76000</v>
      </c>
      <c r="F48" s="36"/>
      <c r="G48" s="36">
        <v>80247.39</v>
      </c>
      <c r="H48" s="151">
        <f t="shared" si="0"/>
        <v>1.0558867105263159</v>
      </c>
    </row>
    <row r="49" spans="1:8" ht="16.5" customHeight="1" thickBot="1">
      <c r="A49" s="54" t="s">
        <v>51</v>
      </c>
      <c r="B49" s="43"/>
      <c r="C49" s="44" t="s">
        <v>52</v>
      </c>
      <c r="D49" s="44"/>
      <c r="E49" s="45">
        <f>SUM(E50:E60)</f>
        <v>2276056</v>
      </c>
      <c r="F49" s="45"/>
      <c r="G49" s="45">
        <f>SUM(G51:G60)</f>
        <v>2276701.7299999995</v>
      </c>
      <c r="H49" s="65">
        <f t="shared" si="0"/>
        <v>1.0002837056733225</v>
      </c>
    </row>
    <row r="50" spans="1:8" ht="16.5" customHeight="1">
      <c r="A50" s="152"/>
      <c r="B50" s="153"/>
      <c r="C50" s="154" t="s">
        <v>82</v>
      </c>
      <c r="D50" s="154"/>
      <c r="E50" s="155"/>
      <c r="F50" s="156"/>
      <c r="G50" s="156"/>
      <c r="H50" s="157"/>
    </row>
    <row r="51" spans="1:8" ht="16.5" customHeight="1">
      <c r="A51" s="158"/>
      <c r="B51" s="159" t="s">
        <v>53</v>
      </c>
      <c r="C51" s="160" t="s">
        <v>83</v>
      </c>
      <c r="D51" s="161"/>
      <c r="E51" s="162">
        <v>1756100</v>
      </c>
      <c r="F51" s="163"/>
      <c r="G51" s="162">
        <v>1754060.89</v>
      </c>
      <c r="H51" s="135">
        <f t="shared" si="0"/>
        <v>0.9988388417516086</v>
      </c>
    </row>
    <row r="52" spans="1:8" ht="16.5" customHeight="1">
      <c r="A52" s="89"/>
      <c r="B52" s="38"/>
      <c r="C52" s="39" t="s">
        <v>59</v>
      </c>
      <c r="D52" s="91"/>
      <c r="E52" s="164"/>
      <c r="F52" s="93"/>
      <c r="G52" s="164"/>
      <c r="H52" s="135"/>
    </row>
    <row r="53" spans="1:8" ht="16.5" customHeight="1">
      <c r="A53" s="89"/>
      <c r="B53" s="38"/>
      <c r="C53" s="91" t="s">
        <v>58</v>
      </c>
      <c r="D53" s="91"/>
      <c r="E53" s="40"/>
      <c r="F53" s="93"/>
      <c r="G53" s="93"/>
      <c r="H53" s="95"/>
    </row>
    <row r="54" spans="1:8" ht="16.5" customHeight="1">
      <c r="A54" s="89"/>
      <c r="B54" s="34" t="s">
        <v>63</v>
      </c>
      <c r="C54" s="35" t="s">
        <v>84</v>
      </c>
      <c r="D54" s="35"/>
      <c r="E54" s="36">
        <v>10556</v>
      </c>
      <c r="F54" s="36"/>
      <c r="G54" s="36">
        <v>10550.44</v>
      </c>
      <c r="H54" s="136">
        <f t="shared" si="0"/>
        <v>0.9994732853353544</v>
      </c>
    </row>
    <row r="55" spans="1:11" ht="16.5" customHeight="1">
      <c r="A55" s="146"/>
      <c r="B55" s="165"/>
      <c r="C55" s="67" t="s">
        <v>85</v>
      </c>
      <c r="D55" s="91"/>
      <c r="E55" s="93"/>
      <c r="F55" s="93"/>
      <c r="G55" s="40"/>
      <c r="H55" s="135"/>
      <c r="K55" s="1" t="s">
        <v>95</v>
      </c>
    </row>
    <row r="56" spans="1:8" ht="16.5" customHeight="1">
      <c r="A56" s="146"/>
      <c r="B56" s="159" t="s">
        <v>64</v>
      </c>
      <c r="C56" s="160" t="s">
        <v>86</v>
      </c>
      <c r="D56" s="166"/>
      <c r="E56" s="36">
        <v>261157</v>
      </c>
      <c r="F56" s="93"/>
      <c r="G56" s="36">
        <v>260063.3</v>
      </c>
      <c r="H56" s="135">
        <f t="shared" si="0"/>
        <v>0.9958120977036801</v>
      </c>
    </row>
    <row r="57" spans="1:8" ht="16.5" customHeight="1">
      <c r="A57" s="167"/>
      <c r="B57" s="96" t="s">
        <v>65</v>
      </c>
      <c r="C57" s="98" t="s">
        <v>48</v>
      </c>
      <c r="D57" s="168"/>
      <c r="E57" s="100">
        <v>113436</v>
      </c>
      <c r="F57" s="169"/>
      <c r="G57" s="100">
        <v>113766.26</v>
      </c>
      <c r="H57" s="135">
        <f t="shared" si="0"/>
        <v>1.0029114214182446</v>
      </c>
    </row>
    <row r="58" spans="1:12" ht="16.5" customHeight="1">
      <c r="A58" s="170"/>
      <c r="B58" s="38" t="s">
        <v>66</v>
      </c>
      <c r="C58" s="39" t="s">
        <v>40</v>
      </c>
      <c r="D58" s="171"/>
      <c r="E58" s="100">
        <v>12751</v>
      </c>
      <c r="F58" s="172"/>
      <c r="G58" s="173">
        <v>16204.84</v>
      </c>
      <c r="H58" s="135">
        <f t="shared" si="0"/>
        <v>1.2708681672025723</v>
      </c>
      <c r="L58" s="174"/>
    </row>
    <row r="59" spans="1:12" ht="16.5" customHeight="1">
      <c r="A59" s="170"/>
      <c r="B59" s="38" t="s">
        <v>111</v>
      </c>
      <c r="C59" s="39" t="s">
        <v>112</v>
      </c>
      <c r="D59" s="171"/>
      <c r="E59" s="100">
        <v>20776</v>
      </c>
      <c r="F59" s="172"/>
      <c r="G59" s="173">
        <v>20776</v>
      </c>
      <c r="H59" s="135">
        <f t="shared" si="0"/>
        <v>1</v>
      </c>
      <c r="L59" s="174"/>
    </row>
    <row r="60" spans="1:8" ht="16.5" customHeight="1" thickBot="1">
      <c r="A60" s="175"/>
      <c r="B60" s="176">
        <v>85295</v>
      </c>
      <c r="C60" s="98" t="s">
        <v>36</v>
      </c>
      <c r="D60" s="171"/>
      <c r="E60" s="177">
        <v>101280</v>
      </c>
      <c r="F60" s="178"/>
      <c r="G60" s="173">
        <v>101280</v>
      </c>
      <c r="H60" s="118">
        <f t="shared" si="0"/>
        <v>1</v>
      </c>
    </row>
    <row r="61" spans="1:8" ht="12.75" hidden="1" thickBot="1">
      <c r="A61" s="179"/>
      <c r="B61" s="180"/>
      <c r="C61" s="181"/>
      <c r="D61" s="182"/>
      <c r="E61" s="183"/>
      <c r="F61" s="184"/>
      <c r="G61" s="185"/>
      <c r="H61" s="186"/>
    </row>
    <row r="62" spans="1:8" ht="12" hidden="1">
      <c r="A62" s="170"/>
      <c r="B62" s="38"/>
      <c r="C62" s="39"/>
      <c r="D62" s="171"/>
      <c r="E62" s="187"/>
      <c r="F62" s="187"/>
      <c r="G62" s="187"/>
      <c r="H62" s="188"/>
    </row>
    <row r="63" spans="1:8" ht="12.75" hidden="1" thickBot="1">
      <c r="A63" s="179"/>
      <c r="B63" s="180"/>
      <c r="C63" s="181"/>
      <c r="D63" s="182"/>
      <c r="E63" s="189"/>
      <c r="F63" s="189"/>
      <c r="G63" s="189"/>
      <c r="H63" s="190"/>
    </row>
    <row r="64" spans="1:8" ht="12" hidden="1">
      <c r="A64" s="170"/>
      <c r="B64" s="171"/>
      <c r="C64" s="171"/>
      <c r="D64" s="171"/>
      <c r="E64" s="178"/>
      <c r="F64" s="178"/>
      <c r="G64" s="178"/>
      <c r="H64" s="191"/>
    </row>
    <row r="65" spans="1:8" ht="12" hidden="1">
      <c r="A65" s="170"/>
      <c r="B65" s="171"/>
      <c r="C65" s="171"/>
      <c r="D65" s="171"/>
      <c r="E65" s="192"/>
      <c r="F65" s="192"/>
      <c r="G65" s="192"/>
      <c r="H65" s="193"/>
    </row>
    <row r="66" spans="1:12" ht="16.5" customHeight="1" thickBot="1">
      <c r="A66" s="194">
        <v>854</v>
      </c>
      <c r="B66" s="56"/>
      <c r="C66" s="44" t="s">
        <v>44</v>
      </c>
      <c r="D66" s="195"/>
      <c r="E66" s="196">
        <f>SUM(E67)</f>
        <v>162850</v>
      </c>
      <c r="F66" s="116"/>
      <c r="G66" s="196">
        <f>SUM(G67)</f>
        <v>155337.91</v>
      </c>
      <c r="H66" s="65">
        <f>G66/E66</f>
        <v>0.9538711083819466</v>
      </c>
      <c r="L66" s="1" t="s">
        <v>94</v>
      </c>
    </row>
    <row r="67" spans="1:8" ht="16.5" customHeight="1" thickBot="1">
      <c r="A67" s="197"/>
      <c r="B67" s="198">
        <v>85415</v>
      </c>
      <c r="C67" s="49" t="s">
        <v>87</v>
      </c>
      <c r="D67" s="199"/>
      <c r="E67" s="200">
        <v>162850</v>
      </c>
      <c r="F67" s="201"/>
      <c r="G67" s="200">
        <v>155337.91</v>
      </c>
      <c r="H67" s="118">
        <f aca="true" t="shared" si="1" ref="H67:H76">G67/E67</f>
        <v>0.9538711083819466</v>
      </c>
    </row>
    <row r="68" spans="1:8" ht="16.5" customHeight="1" thickBot="1">
      <c r="A68" s="202">
        <v>900</v>
      </c>
      <c r="B68" s="80"/>
      <c r="C68" s="80" t="s">
        <v>41</v>
      </c>
      <c r="D68" s="203"/>
      <c r="E68" s="204">
        <f>SUM(E69:E71)</f>
        <v>55083</v>
      </c>
      <c r="F68" s="205"/>
      <c r="G68" s="204">
        <f>SUM(G69:G71)</f>
        <v>34183</v>
      </c>
      <c r="H68" s="84">
        <f t="shared" si="1"/>
        <v>0.6205725904544052</v>
      </c>
    </row>
    <row r="69" spans="1:8" ht="16.5" customHeight="1">
      <c r="A69" s="206"/>
      <c r="B69" s="75">
        <v>90001</v>
      </c>
      <c r="C69" s="75" t="s">
        <v>105</v>
      </c>
      <c r="D69" s="207"/>
      <c r="E69" s="76">
        <v>30000</v>
      </c>
      <c r="F69" s="208"/>
      <c r="G69" s="76">
        <v>9100</v>
      </c>
      <c r="H69" s="135">
        <f t="shared" si="1"/>
        <v>0.30333333333333334</v>
      </c>
    </row>
    <row r="70" spans="1:8" ht="16.5" customHeight="1">
      <c r="A70" s="206"/>
      <c r="B70" s="75">
        <v>90003</v>
      </c>
      <c r="C70" s="75" t="s">
        <v>106</v>
      </c>
      <c r="D70" s="207"/>
      <c r="E70" s="76">
        <v>6000</v>
      </c>
      <c r="F70" s="208"/>
      <c r="G70" s="76">
        <v>6000</v>
      </c>
      <c r="H70" s="135">
        <f t="shared" si="1"/>
        <v>1</v>
      </c>
    </row>
    <row r="71" spans="1:8" ht="16.5" customHeight="1" thickBot="1">
      <c r="A71" s="206"/>
      <c r="B71" s="209">
        <v>90004</v>
      </c>
      <c r="C71" s="209" t="s">
        <v>107</v>
      </c>
      <c r="D71" s="210"/>
      <c r="E71" s="211">
        <v>19083</v>
      </c>
      <c r="F71" s="212"/>
      <c r="G71" s="211">
        <v>19083</v>
      </c>
      <c r="H71" s="118">
        <f t="shared" si="1"/>
        <v>1</v>
      </c>
    </row>
    <row r="72" spans="1:8" ht="16.5" customHeight="1" thickBot="1">
      <c r="A72" s="213">
        <v>921</v>
      </c>
      <c r="B72" s="30"/>
      <c r="C72" s="30" t="s">
        <v>113</v>
      </c>
      <c r="D72" s="30"/>
      <c r="E72" s="31">
        <v>1000</v>
      </c>
      <c r="F72" s="31"/>
      <c r="G72" s="31">
        <v>1000</v>
      </c>
      <c r="H72" s="65">
        <f t="shared" si="1"/>
        <v>1</v>
      </c>
    </row>
    <row r="73" spans="1:8" ht="16.5" customHeight="1" thickBot="1">
      <c r="A73" s="214"/>
      <c r="B73" s="67">
        <v>92116</v>
      </c>
      <c r="C73" s="215" t="s">
        <v>114</v>
      </c>
      <c r="D73" s="216"/>
      <c r="E73" s="217">
        <v>1000</v>
      </c>
      <c r="F73" s="218"/>
      <c r="G73" s="219">
        <v>1000</v>
      </c>
      <c r="H73" s="118">
        <f t="shared" si="1"/>
        <v>1</v>
      </c>
    </row>
    <row r="74" spans="1:8" ht="16.5" customHeight="1" thickBot="1">
      <c r="A74" s="220">
        <v>926</v>
      </c>
      <c r="B74" s="221"/>
      <c r="C74" s="222" t="s">
        <v>54</v>
      </c>
      <c r="D74" s="223"/>
      <c r="E74" s="224">
        <f>SUM(E75)</f>
        <v>145796</v>
      </c>
      <c r="F74" s="225"/>
      <c r="G74" s="225">
        <f>SUM(G75)</f>
        <v>145796</v>
      </c>
      <c r="H74" s="65">
        <f t="shared" si="1"/>
        <v>1</v>
      </c>
    </row>
    <row r="75" spans="1:8" ht="16.5" customHeight="1" thickBot="1">
      <c r="A75" s="170"/>
      <c r="B75" s="226">
        <v>92601</v>
      </c>
      <c r="C75" s="227" t="s">
        <v>55</v>
      </c>
      <c r="D75" s="228"/>
      <c r="E75" s="117">
        <v>145796</v>
      </c>
      <c r="F75" s="94"/>
      <c r="G75" s="94">
        <v>145796</v>
      </c>
      <c r="H75" s="118">
        <f t="shared" si="1"/>
        <v>1</v>
      </c>
    </row>
    <row r="76" spans="1:8" ht="38.25" customHeight="1" thickBot="1">
      <c r="A76" s="229" t="s">
        <v>46</v>
      </c>
      <c r="B76" s="230"/>
      <c r="C76" s="231"/>
      <c r="D76" s="232"/>
      <c r="E76" s="233">
        <f>SUM(E74,E72,E68,E66,E49,E47,E44,E40,E29,E28,E24,E20,E16,E14,E12,E9)</f>
        <v>10159326.52</v>
      </c>
      <c r="F76" s="234"/>
      <c r="G76" s="233">
        <f>SUM(G74,G72,G68,G66,G49,G47,G44,G40,G28,G24,G20,G16,G14,G12,G9)</f>
        <v>9941253.78</v>
      </c>
      <c r="H76" s="118">
        <f t="shared" si="1"/>
        <v>0.9785347247604755</v>
      </c>
    </row>
    <row r="77" ht="19.5" customHeight="1"/>
    <row r="78" spans="5:8" ht="12">
      <c r="E78" s="168"/>
      <c r="F78" s="168"/>
      <c r="G78" s="168"/>
      <c r="H78" s="168"/>
    </row>
    <row r="79" spans="5:8" ht="12">
      <c r="E79" s="168"/>
      <c r="F79" s="168"/>
      <c r="G79" s="236"/>
      <c r="H79" s="168"/>
    </row>
    <row r="80" spans="5:8" ht="12">
      <c r="E80" s="91" t="s">
        <v>108</v>
      </c>
      <c r="F80" s="168"/>
      <c r="G80" s="168"/>
      <c r="H80" s="168"/>
    </row>
    <row r="81" spans="5:8" ht="12">
      <c r="E81" s="91"/>
      <c r="F81" s="171"/>
      <c r="G81" s="171"/>
      <c r="H81" s="171"/>
    </row>
    <row r="82" ht="12">
      <c r="E82" s="235"/>
    </row>
    <row r="83" ht="12">
      <c r="E83" s="235" t="s">
        <v>109</v>
      </c>
    </row>
    <row r="84" ht="12">
      <c r="E84" s="235"/>
    </row>
    <row r="85" ht="12">
      <c r="E85" s="235"/>
    </row>
  </sheetData>
  <mergeCells count="8">
    <mergeCell ref="A76:C76"/>
    <mergeCell ref="E62:H62"/>
    <mergeCell ref="E65:H65"/>
    <mergeCell ref="A3:H3"/>
    <mergeCell ref="A5:B6"/>
    <mergeCell ref="C5:C7"/>
    <mergeCell ref="E5:E7"/>
    <mergeCell ref="G5:G7"/>
  </mergeCells>
  <printOptions horizontalCentered="1"/>
  <pageMargins left="0.7086614173228347" right="0.5905511811023623" top="0.6299212598425197" bottom="0.7480314960629921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Dorota</cp:lastModifiedBy>
  <cp:lastPrinted>2008-03-25T10:54:08Z</cp:lastPrinted>
  <dcterms:created xsi:type="dcterms:W3CDTF">2003-07-21T14:33:29Z</dcterms:created>
  <dcterms:modified xsi:type="dcterms:W3CDTF">2008-03-25T10:54:34Z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2059797118</vt:i4>
  </property>
  <property fmtid="{D5CDD505-2E9C-101B-9397-08002B2CF9AE}" pid="3" name="_EmailSubject">
    <vt:lpwstr/>
  </property>
  <property fmtid="{D5CDD505-2E9C-101B-9397-08002B2CF9AE}" pid="4" name="_AuthorEmail">
    <vt:lpwstr>skarbnikgmina@poczta.neostrada.pl</vt:lpwstr>
  </property>
  <property fmtid="{D5CDD505-2E9C-101B-9397-08002B2CF9AE}" pid="5" name="_AuthorEmailDisplayName">
    <vt:lpwstr>Lucyna Kamińska</vt:lpwstr>
  </property>
  <property fmtid="{D5CDD505-2E9C-101B-9397-08002B2CF9AE}" pid="6" name="_ReviewingToolsShownOnce">
    <vt:lpwstr/>
  </property>
</Properties>
</file>