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<sst xmlns="http://schemas.openxmlformats.org/spreadsheetml/2006/main" count="147" uniqueCount="142">
  <si>
    <t>Załącznik Nr 2</t>
  </si>
  <si>
    <t>WYKONANIE WYDATKÓW BUDŻETOWYCH  ZA   2007 r.</t>
  </si>
  <si>
    <t>w zł</t>
  </si>
  <si>
    <t>Klasyfikacja budżetowa</t>
  </si>
  <si>
    <t>Wyszczególnienie</t>
  </si>
  <si>
    <t>Wykonanie za  2007 r.</t>
  </si>
  <si>
    <t>Wskaźnik 5:4</t>
  </si>
  <si>
    <t>I</t>
  </si>
  <si>
    <t>Dział</t>
  </si>
  <si>
    <t>Rozdział</t>
  </si>
  <si>
    <t>010</t>
  </si>
  <si>
    <t>ROLNICTWO I ŁOWIECTWO</t>
  </si>
  <si>
    <t>01010</t>
  </si>
  <si>
    <t>Infrastruktura wodociągowa i sanitacyjna wsi</t>
  </si>
  <si>
    <t>01030</t>
  </si>
  <si>
    <t>Izby rolnicze</t>
  </si>
  <si>
    <t>01095</t>
  </si>
  <si>
    <t>Pozostała działalność</t>
  </si>
  <si>
    <t>600</t>
  </si>
  <si>
    <t>TRANSPORT I ŁĄCZNOŚĆ</t>
  </si>
  <si>
    <t>60016</t>
  </si>
  <si>
    <t>Drogi publiczne gminne</t>
  </si>
  <si>
    <t>700</t>
  </si>
  <si>
    <t>GOSPODARKA MIESZKANIOWA</t>
  </si>
  <si>
    <t>70004</t>
  </si>
  <si>
    <t xml:space="preserve">Różne jednostkiobsługujące gospodarkę mieszkaniową  </t>
  </si>
  <si>
    <t>70005</t>
  </si>
  <si>
    <t>Gospodarka gruntami i nieruchomościami</t>
  </si>
  <si>
    <t>750</t>
  </si>
  <si>
    <t>ADMINISTRACJA PUBLICZNA</t>
  </si>
  <si>
    <t>75011</t>
  </si>
  <si>
    <t>Urzędy wojewódzkie</t>
  </si>
  <si>
    <t>75022</t>
  </si>
  <si>
    <t>Rady gminy</t>
  </si>
  <si>
    <t>75023</t>
  </si>
  <si>
    <t>Urzędy gmin</t>
  </si>
  <si>
    <t>URZĘDY NACZELNYCH ORGANÓW</t>
  </si>
  <si>
    <t>751</t>
  </si>
  <si>
    <t>WŁADZY PAŃSTWOWEJ, KONTROLI I</t>
  </si>
  <si>
    <t>OCHRONY I PRAWA ORAZ SĄDOWNICTWA</t>
  </si>
  <si>
    <t>75101</t>
  </si>
  <si>
    <t>Urzędy naczelnych organów władzy państwowej,kontroli i ochrony prawa</t>
  </si>
  <si>
    <t>75108</t>
  </si>
  <si>
    <t>Wybory do Sejmu i Senatu</t>
  </si>
  <si>
    <t>75109</t>
  </si>
  <si>
    <t>Wybory do rad gmin ,rad powiatów i sejmików województw,wybory wójtów , burmistrzów i prezydentów miast oraz referenda gminne , powiatowe i wojewódzkie</t>
  </si>
  <si>
    <t>754</t>
  </si>
  <si>
    <t>BEZPIECZEŃSTWO PUBLICZNE I OCHRONA PRZECIWPOŻAROWA</t>
  </si>
  <si>
    <t>75412</t>
  </si>
  <si>
    <t>Ochotnicze  straże pożarne</t>
  </si>
  <si>
    <t>75414</t>
  </si>
  <si>
    <t>obrona cywilna</t>
  </si>
  <si>
    <t>75495</t>
  </si>
  <si>
    <t>756</t>
  </si>
  <si>
    <t>Dochody od osób prawnych, od osób fizycznych i od innych jednostek nieposiadających osobowosci prawnej</t>
  </si>
  <si>
    <t>75647</t>
  </si>
  <si>
    <t>Pobór podatków, opłat i niepodatkowanych należności budżetowych</t>
  </si>
  <si>
    <t>757</t>
  </si>
  <si>
    <t>OBSŁUGA DŁUGU PUBLICZNEGO</t>
  </si>
  <si>
    <t>75702</t>
  </si>
  <si>
    <t>Obsługa papierów wartościowych, kredytów i pożyczek j.s.t.</t>
  </si>
  <si>
    <t>758</t>
  </si>
  <si>
    <t>RÓŻNE ROZLICZENIA</t>
  </si>
  <si>
    <t>75818</t>
  </si>
  <si>
    <t>Rezerwy ogólne i celowe</t>
  </si>
  <si>
    <t>801</t>
  </si>
  <si>
    <t>OŚWIATA I WYCHOWANIE</t>
  </si>
  <si>
    <t>80101</t>
  </si>
  <si>
    <t>Szkoły podstawowe</t>
  </si>
  <si>
    <t>80104</t>
  </si>
  <si>
    <t>Oddziały przedszkolne w szkołach podstawowych</t>
  </si>
  <si>
    <t>80110</t>
  </si>
  <si>
    <t>Gimnazja</t>
  </si>
  <si>
    <t>80113</t>
  </si>
  <si>
    <t>Dowożenie uczniów do szkół</t>
  </si>
  <si>
    <t>80114</t>
  </si>
  <si>
    <t>Zespoły obsługi ekonomiczno-administracyjnej  szkoł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</si>
  <si>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</si>
  <si>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</si>
  <si>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</si>
  <si>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</si>
  <si>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</si>
  <si>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</si>
  <si>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</si>
  <si>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</si>
  <si>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Przeciwdziałania alkoholizmowi</t>
  </si>
  <si>
    <t>85156</t>
  </si>
  <si>
    <t>Skladki na ubezpieczenie zdrowotne oraz świadczenia dla os.ob nie objetych obowiązkiem ubezpieczenia społecznego</t>
  </si>
  <si>
    <t>852</t>
  </si>
  <si>
    <t>POMOC SPOŁECZNA</t>
  </si>
  <si>
    <t>85202</t>
  </si>
  <si>
    <t>Domy pomocy społecznej</t>
  </si>
  <si>
    <t>85212</t>
  </si>
  <si>
    <t>Składki na ubezpieczenia zdrowotne opłacone</t>
  </si>
  <si>
    <t>za osoby pobierajace niektóre świadczenia</t>
  </si>
  <si>
    <t xml:space="preserve">z pomocy społecznej oraz niektóre </t>
  </si>
  <si>
    <t>85213</t>
  </si>
  <si>
    <t>świadczenia rodzinne</t>
  </si>
  <si>
    <t>Zasiłki i pomoc w naturze oraz składki na</t>
  </si>
  <si>
    <t>85214</t>
  </si>
  <si>
    <t>ubezpieczenia emerytalne i rentowe</t>
  </si>
  <si>
    <t>85215</t>
  </si>
  <si>
    <t>Dodatki mieszkaniowe</t>
  </si>
  <si>
    <t>85219</t>
  </si>
  <si>
    <t>Ośrodki pomocy społecznej</t>
  </si>
  <si>
    <t>85228</t>
  </si>
  <si>
    <t>Usługi opiekuńcze i specjalistyczne usługi opiekuńcze.</t>
  </si>
  <si>
    <t>85278</t>
  </si>
  <si>
    <t>Usuwanie klęsk żywiołowych</t>
  </si>
  <si>
    <t>85295</t>
  </si>
  <si>
    <t>854</t>
  </si>
  <si>
    <t>EDUKACYJNA OPIEKA WYCHOWAWCZA</t>
  </si>
  <si>
    <t>85401</t>
  </si>
  <si>
    <t>Świetlice szkolne</t>
  </si>
  <si>
    <t>85415</t>
  </si>
  <si>
    <t>Pomoc materialna dla uczniów</t>
  </si>
  <si>
    <t>900</t>
  </si>
  <si>
    <t>GOSPODARKA KOMUNALNA I OCHRONA ŚRODOWISKA</t>
  </si>
  <si>
    <t>90001</t>
  </si>
  <si>
    <t>Gospodarka ściekowa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</si>
  <si>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</si>
  <si>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</si>
  <si>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</si>
  <si>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</si>
  <si>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</si>
  <si>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</si>
  <si>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</si>
  <si>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</t>
  </si>
  <si>
    <t>KULTURA I OCHRONA DZIEDZICTWA NARODO.</t>
  </si>
  <si>
    <t>92109</t>
  </si>
  <si>
    <t>Domy i ośrodki kultury</t>
  </si>
  <si>
    <t>92116</t>
  </si>
  <si>
    <t>Biblioteki</t>
  </si>
  <si>
    <t>926</t>
  </si>
  <si>
    <t>KULTURA FIZYCZNA I SPORTU</t>
  </si>
  <si>
    <t>92605</t>
  </si>
  <si>
    <t>Zadania w zakresie kultury fizycznej i sportu</t>
  </si>
  <si>
    <t>O GÓ Ł E M   W Y D A T K I</t>
  </si>
  <si>
    <t>Wójt Gminy Sorkwity</t>
  </si>
  <si>
    <t>Piotr Wołkowicz</t>
  </si>
  <si>
    <t>Świadczenia rodzinne oraz składki na ubezpie.emerytalne i rentowe z ubezpieczenia społecznego</t>
  </si>
  <si>
    <t>Plan na 2007r. po zmianach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</si>
</sst>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5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" fontId="2" fillId="2" borderId="17" xfId="0" applyNumberFormat="1" applyFont="1" applyFill="1" applyBorder="1" applyAlignment="1">
      <alignment/>
    </xf>
    <xf numFmtId="164" fontId="2" fillId="2" borderId="18" xfId="0" applyNumberFormat="1" applyFont="1" applyFill="1" applyBorder="1" applyAlignment="1">
      <alignment horizontal="right" vertical="center"/>
    </xf>
    <xf numFmtId="49" fontId="4" fillId="0" borderId="19" xfId="0" applyNumberFormat="1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horizontal="right" vertical="center"/>
    </xf>
    <xf numFmtId="49" fontId="2" fillId="2" borderId="16" xfId="0" applyNumberFormat="1" applyFont="1" applyFill="1" applyBorder="1" applyAlignment="1">
      <alignment vertical="center"/>
    </xf>
    <xf numFmtId="49" fontId="2" fillId="2" borderId="23" xfId="0" applyNumberFormat="1" applyFont="1" applyFill="1" applyBorder="1" applyAlignment="1">
      <alignment vertical="center"/>
    </xf>
    <xf numFmtId="4" fontId="2" fillId="2" borderId="17" xfId="0" applyNumberFormat="1" applyFont="1" applyFill="1" applyBorder="1" applyAlignment="1">
      <alignment vertical="center"/>
    </xf>
    <xf numFmtId="49" fontId="4" fillId="3" borderId="14" xfId="0" applyNumberFormat="1" applyFont="1" applyFill="1" applyBorder="1" applyAlignment="1">
      <alignment vertical="center"/>
    </xf>
    <xf numFmtId="4" fontId="4" fillId="3" borderId="14" xfId="0" applyNumberFormat="1" applyFont="1" applyFill="1" applyBorder="1" applyAlignment="1">
      <alignment vertical="center"/>
    </xf>
    <xf numFmtId="4" fontId="4" fillId="3" borderId="15" xfId="0" applyNumberFormat="1" applyFont="1" applyFill="1" applyBorder="1" applyAlignment="1">
      <alignment horizontal="right" vertical="center"/>
    </xf>
    <xf numFmtId="4" fontId="2" fillId="2" borderId="17" xfId="0" applyNumberFormat="1" applyFont="1" applyFill="1" applyBorder="1" applyAlignment="1">
      <alignment horizontal="right" vertical="center"/>
    </xf>
    <xf numFmtId="49" fontId="1" fillId="3" borderId="19" xfId="0" applyNumberFormat="1" applyFont="1" applyFill="1" applyBorder="1" applyAlignment="1">
      <alignment vertical="center"/>
    </xf>
    <xf numFmtId="0" fontId="1" fillId="3" borderId="19" xfId="0" applyFont="1" applyFill="1" applyBorder="1" applyAlignment="1">
      <alignment vertical="center" wrapText="1"/>
    </xf>
    <xf numFmtId="4" fontId="1" fillId="3" borderId="19" xfId="0" applyNumberFormat="1" applyFont="1" applyFill="1" applyBorder="1" applyAlignment="1">
      <alignment horizontal="right" vertical="center"/>
    </xf>
    <xf numFmtId="4" fontId="1" fillId="3" borderId="20" xfId="0" applyNumberFormat="1" applyFont="1" applyFill="1" applyBorder="1" applyAlignment="1">
      <alignment vertical="center"/>
    </xf>
    <xf numFmtId="4" fontId="4" fillId="3" borderId="15" xfId="0" applyNumberFormat="1" applyFont="1" applyFill="1" applyBorder="1" applyAlignment="1">
      <alignment vertical="center"/>
    </xf>
    <xf numFmtId="49" fontId="5" fillId="2" borderId="17" xfId="0" applyNumberFormat="1" applyFont="1" applyFill="1" applyBorder="1" applyAlignment="1">
      <alignment vertical="center"/>
    </xf>
    <xf numFmtId="4" fontId="2" fillId="2" borderId="24" xfId="0" applyNumberFormat="1" applyFont="1" applyFill="1" applyBorder="1" applyAlignment="1">
      <alignment horizontal="right" vertical="center"/>
    </xf>
    <xf numFmtId="49" fontId="4" fillId="3" borderId="19" xfId="0" applyNumberFormat="1" applyFont="1" applyFill="1" applyBorder="1" applyAlignment="1">
      <alignment vertical="center"/>
    </xf>
    <xf numFmtId="4" fontId="4" fillId="3" borderId="14" xfId="0" applyNumberFormat="1" applyFont="1" applyFill="1" applyBorder="1" applyAlignment="1">
      <alignment horizontal="right" vertical="center"/>
    </xf>
    <xf numFmtId="49" fontId="4" fillId="3" borderId="25" xfId="0" applyNumberFormat="1" applyFont="1" applyFill="1" applyBorder="1" applyAlignment="1">
      <alignment vertical="center"/>
    </xf>
    <xf numFmtId="4" fontId="4" fillId="3" borderId="21" xfId="0" applyNumberFormat="1" applyFont="1" applyFill="1" applyBorder="1" applyAlignment="1">
      <alignment vertical="center"/>
    </xf>
    <xf numFmtId="4" fontId="4" fillId="3" borderId="22" xfId="0" applyNumberFormat="1" applyFont="1" applyFill="1" applyBorder="1" applyAlignment="1">
      <alignment horizontal="right" vertical="center"/>
    </xf>
    <xf numFmtId="49" fontId="4" fillId="3" borderId="21" xfId="0" applyNumberFormat="1" applyFont="1" applyFill="1" applyBorder="1" applyAlignment="1">
      <alignment vertical="center"/>
    </xf>
    <xf numFmtId="0" fontId="4" fillId="3" borderId="21" xfId="0" applyFont="1" applyFill="1" applyBorder="1" applyAlignment="1">
      <alignment vertical="center" wrapText="1"/>
    </xf>
    <xf numFmtId="49" fontId="2" fillId="2" borderId="26" xfId="0" applyNumberFormat="1" applyFont="1" applyFill="1" applyBorder="1" applyAlignment="1">
      <alignment vertical="center"/>
    </xf>
    <xf numFmtId="49" fontId="2" fillId="2" borderId="27" xfId="0" applyNumberFormat="1" applyFont="1" applyFill="1" applyBorder="1" applyAlignment="1">
      <alignment vertical="center"/>
    </xf>
    <xf numFmtId="4" fontId="2" fillId="2" borderId="28" xfId="0" applyNumberFormat="1" applyFont="1" applyFill="1" applyBorder="1" applyAlignment="1">
      <alignment vertical="center"/>
    </xf>
    <xf numFmtId="4" fontId="2" fillId="2" borderId="28" xfId="0" applyNumberFormat="1" applyFont="1" applyFill="1" applyBorder="1" applyAlignment="1">
      <alignment horizontal="right" vertical="center"/>
    </xf>
    <xf numFmtId="164" fontId="2" fillId="2" borderId="29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horizontal="right" vertical="center"/>
    </xf>
    <xf numFmtId="164" fontId="2" fillId="2" borderId="30" xfId="0" applyNumberFormat="1" applyFont="1" applyFill="1" applyBorder="1" applyAlignment="1">
      <alignment horizontal="right" vertical="center"/>
    </xf>
    <xf numFmtId="49" fontId="2" fillId="2" borderId="31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4" fontId="2" fillId="2" borderId="33" xfId="0" applyNumberFormat="1" applyFont="1" applyFill="1" applyBorder="1" applyAlignment="1">
      <alignment vertical="center"/>
    </xf>
    <xf numFmtId="164" fontId="2" fillId="2" borderId="34" xfId="0" applyNumberFormat="1" applyFont="1" applyFill="1" applyBorder="1" applyAlignment="1">
      <alignment horizontal="right" vertical="center"/>
    </xf>
    <xf numFmtId="49" fontId="2" fillId="3" borderId="35" xfId="0" applyNumberFormat="1" applyFont="1" applyFill="1" applyBorder="1" applyAlignment="1">
      <alignment vertical="center"/>
    </xf>
    <xf numFmtId="49" fontId="4" fillId="3" borderId="28" xfId="0" applyNumberFormat="1" applyFont="1" applyFill="1" applyBorder="1" applyAlignment="1">
      <alignment vertical="center"/>
    </xf>
    <xf numFmtId="0" fontId="4" fillId="3" borderId="27" xfId="0" applyFont="1" applyFill="1" applyBorder="1" applyAlignment="1">
      <alignment vertical="center" wrapText="1"/>
    </xf>
    <xf numFmtId="4" fontId="1" fillId="3" borderId="28" xfId="0" applyNumberFormat="1" applyFont="1" applyFill="1" applyBorder="1" applyAlignment="1">
      <alignment vertical="center"/>
    </xf>
    <xf numFmtId="4" fontId="1" fillId="3" borderId="36" xfId="0" applyNumberFormat="1" applyFont="1" applyFill="1" applyBorder="1" applyAlignment="1">
      <alignment vertical="center"/>
    </xf>
    <xf numFmtId="164" fontId="4" fillId="0" borderId="29" xfId="0" applyNumberFormat="1" applyFont="1" applyBorder="1" applyAlignment="1">
      <alignment horizontal="right" vertical="center"/>
    </xf>
    <xf numFmtId="49" fontId="2" fillId="3" borderId="37" xfId="0" applyNumberFormat="1" applyFont="1" applyFill="1" applyBorder="1" applyAlignment="1">
      <alignment vertical="center"/>
    </xf>
    <xf numFmtId="4" fontId="1" fillId="3" borderId="21" xfId="0" applyNumberFormat="1" applyFont="1" applyFill="1" applyBorder="1" applyAlignment="1">
      <alignment vertical="center"/>
    </xf>
    <xf numFmtId="164" fontId="4" fillId="0" borderId="38" xfId="0" applyNumberFormat="1" applyFont="1" applyBorder="1" applyAlignment="1">
      <alignment horizontal="right" vertical="center"/>
    </xf>
    <xf numFmtId="49" fontId="2" fillId="3" borderId="39" xfId="0" applyNumberFormat="1" applyFont="1" applyFill="1" applyBorder="1" applyAlignment="1">
      <alignment vertical="center"/>
    </xf>
    <xf numFmtId="49" fontId="4" fillId="3" borderId="40" xfId="0" applyNumberFormat="1" applyFont="1" applyFill="1" applyBorder="1" applyAlignment="1">
      <alignment vertical="center"/>
    </xf>
    <xf numFmtId="0" fontId="4" fillId="3" borderId="40" xfId="0" applyFont="1" applyFill="1" applyBorder="1" applyAlignment="1">
      <alignment vertical="center" wrapText="1"/>
    </xf>
    <xf numFmtId="4" fontId="1" fillId="3" borderId="40" xfId="0" applyNumberFormat="1" applyFont="1" applyFill="1" applyBorder="1" applyAlignment="1">
      <alignment vertical="center"/>
    </xf>
    <xf numFmtId="164" fontId="4" fillId="0" borderId="41" xfId="0" applyNumberFormat="1" applyFont="1" applyBorder="1" applyAlignment="1">
      <alignment horizontal="right" vertical="center"/>
    </xf>
    <xf numFmtId="49" fontId="4" fillId="2" borderId="14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 wrapText="1"/>
    </xf>
    <xf numFmtId="49" fontId="2" fillId="3" borderId="42" xfId="0" applyNumberFormat="1" applyFont="1" applyFill="1" applyBorder="1" applyAlignment="1">
      <alignment vertical="center"/>
    </xf>
    <xf numFmtId="0" fontId="1" fillId="3" borderId="28" xfId="0" applyFont="1" applyFill="1" applyBorder="1" applyAlignment="1">
      <alignment vertical="center" wrapText="1"/>
    </xf>
    <xf numFmtId="4" fontId="4" fillId="3" borderId="28" xfId="0" applyNumberFormat="1" applyFont="1" applyFill="1" applyBorder="1" applyAlignment="1">
      <alignment vertical="center"/>
    </xf>
    <xf numFmtId="49" fontId="2" fillId="3" borderId="43" xfId="0" applyNumberFormat="1" applyFont="1" applyFill="1" applyBorder="1" applyAlignment="1">
      <alignment vertical="center"/>
    </xf>
    <xf numFmtId="49" fontId="4" fillId="3" borderId="44" xfId="0" applyNumberFormat="1" applyFont="1" applyFill="1" applyBorder="1" applyAlignment="1">
      <alignment vertical="center"/>
    </xf>
    <xf numFmtId="4" fontId="4" fillId="3" borderId="44" xfId="0" applyNumberFormat="1" applyFont="1" applyFill="1" applyBorder="1" applyAlignment="1">
      <alignment vertical="center"/>
    </xf>
    <xf numFmtId="164" fontId="4" fillId="0" borderId="45" xfId="0" applyNumberFormat="1" applyFont="1" applyBorder="1" applyAlignment="1">
      <alignment horizontal="right" vertical="center"/>
    </xf>
    <xf numFmtId="49" fontId="2" fillId="3" borderId="46" xfId="0" applyNumberFormat="1" applyFont="1" applyFill="1" applyBorder="1" applyAlignment="1">
      <alignment vertical="center"/>
    </xf>
    <xf numFmtId="49" fontId="4" fillId="3" borderId="33" xfId="0" applyNumberFormat="1" applyFont="1" applyFill="1" applyBorder="1" applyAlignment="1">
      <alignment vertical="center"/>
    </xf>
    <xf numFmtId="4" fontId="4" fillId="3" borderId="33" xfId="0" applyNumberFormat="1" applyFont="1" applyFill="1" applyBorder="1" applyAlignment="1">
      <alignment vertical="center"/>
    </xf>
    <xf numFmtId="164" fontId="4" fillId="0" borderId="34" xfId="0" applyNumberFormat="1" applyFont="1" applyBorder="1" applyAlignment="1">
      <alignment horizontal="right" vertical="center"/>
    </xf>
    <xf numFmtId="49" fontId="4" fillId="2" borderId="47" xfId="0" applyNumberFormat="1" applyFont="1" applyFill="1" applyBorder="1" applyAlignment="1">
      <alignment vertical="center"/>
    </xf>
    <xf numFmtId="0" fontId="2" fillId="2" borderId="47" xfId="0" applyFont="1" applyFill="1" applyBorder="1" applyAlignment="1">
      <alignment vertical="center" wrapText="1"/>
    </xf>
    <xf numFmtId="4" fontId="2" fillId="2" borderId="47" xfId="0" applyNumberFormat="1" applyFont="1" applyFill="1" applyBorder="1" applyAlignment="1">
      <alignment vertical="center"/>
    </xf>
    <xf numFmtId="0" fontId="4" fillId="3" borderId="14" xfId="0" applyFont="1" applyFill="1" applyBorder="1" applyAlignment="1">
      <alignment vertical="center" wrapText="1"/>
    </xf>
    <xf numFmtId="49" fontId="2" fillId="2" borderId="48" xfId="0" applyNumberFormat="1" applyFont="1" applyFill="1" applyBorder="1" applyAlignment="1">
      <alignment vertical="center"/>
    </xf>
    <xf numFmtId="49" fontId="4" fillId="2" borderId="17" xfId="0" applyNumberFormat="1" applyFont="1" applyFill="1" applyBorder="1" applyAlignment="1">
      <alignment vertical="center"/>
    </xf>
    <xf numFmtId="4" fontId="2" fillId="2" borderId="24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vertical="center" wrapText="1"/>
    </xf>
    <xf numFmtId="49" fontId="2" fillId="2" borderId="49" xfId="0" applyNumberFormat="1" applyFont="1" applyFill="1" applyBorder="1" applyAlignment="1">
      <alignment vertical="center"/>
    </xf>
    <xf numFmtId="4" fontId="2" fillId="2" borderId="49" xfId="0" applyNumberFormat="1" applyFont="1" applyFill="1" applyBorder="1" applyAlignment="1">
      <alignment vertical="center"/>
    </xf>
    <xf numFmtId="49" fontId="2" fillId="2" borderId="17" xfId="0" applyNumberFormat="1" applyFont="1" applyFill="1" applyBorder="1" applyAlignment="1">
      <alignment vertical="center"/>
    </xf>
    <xf numFmtId="49" fontId="4" fillId="3" borderId="50" xfId="0" applyNumberFormat="1" applyFont="1" applyFill="1" applyBorder="1" applyAlignment="1">
      <alignment vertical="center"/>
    </xf>
    <xf numFmtId="4" fontId="4" fillId="3" borderId="19" xfId="0" applyNumberFormat="1" applyFont="1" applyFill="1" applyBorder="1" applyAlignment="1">
      <alignment vertical="center"/>
    </xf>
    <xf numFmtId="49" fontId="4" fillId="3" borderId="51" xfId="0" applyNumberFormat="1" applyFont="1" applyFill="1" applyBorder="1" applyAlignment="1">
      <alignment vertical="center"/>
    </xf>
    <xf numFmtId="4" fontId="4" fillId="3" borderId="25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4" fontId="4" fillId="3" borderId="0" xfId="0" applyNumberFormat="1" applyFont="1" applyFill="1" applyBorder="1" applyAlignment="1">
      <alignment vertical="center"/>
    </xf>
    <xf numFmtId="49" fontId="4" fillId="3" borderId="52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49" fontId="4" fillId="3" borderId="14" xfId="0" applyNumberFormat="1" applyFont="1" applyFill="1" applyBorder="1" applyAlignment="1">
      <alignment vertical="center" wrapText="1"/>
    </xf>
    <xf numFmtId="49" fontId="4" fillId="3" borderId="20" xfId="0" applyNumberFormat="1" applyFont="1" applyFill="1" applyBorder="1" applyAlignment="1">
      <alignment vertical="center"/>
    </xf>
    <xf numFmtId="4" fontId="4" fillId="3" borderId="20" xfId="0" applyNumberFormat="1" applyFont="1" applyFill="1" applyBorder="1" applyAlignment="1">
      <alignment vertical="center"/>
    </xf>
    <xf numFmtId="49" fontId="4" fillId="3" borderId="15" xfId="0" applyNumberFormat="1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4" fontId="4" fillId="3" borderId="25" xfId="0" applyNumberFormat="1" applyFont="1" applyFill="1" applyBorder="1" applyAlignment="1">
      <alignment horizontal="right" vertical="center"/>
    </xf>
    <xf numFmtId="0" fontId="4" fillId="3" borderId="19" xfId="0" applyFont="1" applyFill="1" applyBorder="1" applyAlignment="1">
      <alignment vertical="center" wrapText="1"/>
    </xf>
    <xf numFmtId="4" fontId="2" fillId="2" borderId="53" xfId="0" applyNumberFormat="1" applyFont="1" applyFill="1" applyBorder="1" applyAlignment="1">
      <alignment vertical="center"/>
    </xf>
    <xf numFmtId="164" fontId="2" fillId="4" borderId="18" xfId="0" applyNumberFormat="1" applyFont="1" applyFill="1" applyBorder="1" applyAlignment="1">
      <alignment horizontal="right" vertical="center"/>
    </xf>
    <xf numFmtId="0" fontId="2" fillId="5" borderId="54" xfId="0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4" fontId="2" fillId="5" borderId="17" xfId="0" applyNumberFormat="1" applyFont="1" applyFill="1" applyBorder="1" applyAlignment="1">
      <alignment vertical="center"/>
    </xf>
    <xf numFmtId="164" fontId="2" fillId="6" borderId="18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3" borderId="14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wrapText="1"/>
    </xf>
    <xf numFmtId="0" fontId="4" fillId="0" borderId="1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1" fillId="3" borderId="44" xfId="0" applyFont="1" applyFill="1" applyBorder="1" applyAlignment="1">
      <alignment vertical="center" wrapText="1"/>
    </xf>
    <xf numFmtId="0" fontId="1" fillId="3" borderId="33" xfId="0" applyFont="1" applyFill="1" applyBorder="1" applyAlignment="1">
      <alignment vertical="center" wrapText="1"/>
    </xf>
    <xf numFmtId="0" fontId="2" fillId="2" borderId="49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vertical="center" wrapText="1"/>
    </xf>
    <xf numFmtId="0" fontId="2" fillId="2" borderId="53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9" fontId="1" fillId="0" borderId="56" xfId="0" applyNumberFormat="1" applyFont="1" applyFill="1" applyBorder="1" applyAlignment="1">
      <alignment vertical="center"/>
    </xf>
    <xf numFmtId="0" fontId="4" fillId="0" borderId="57" xfId="0" applyFont="1" applyFill="1" applyBorder="1" applyAlignment="1">
      <alignment vertical="center" wrapText="1"/>
    </xf>
    <xf numFmtId="4" fontId="4" fillId="0" borderId="57" xfId="0" applyNumberFormat="1" applyFont="1" applyFill="1" applyBorder="1" applyAlignment="1">
      <alignment vertical="center"/>
    </xf>
    <xf numFmtId="4" fontId="4" fillId="0" borderId="56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3" borderId="58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49" fontId="1" fillId="0" borderId="58" xfId="0" applyNumberFormat="1" applyFont="1" applyBorder="1" applyAlignment="1">
      <alignment vertical="center"/>
    </xf>
    <xf numFmtId="164" fontId="4" fillId="0" borderId="59" xfId="0" applyNumberFormat="1" applyFont="1" applyBorder="1" applyAlignment="1">
      <alignment horizontal="right" vertical="center"/>
    </xf>
    <xf numFmtId="49" fontId="5" fillId="0" borderId="58" xfId="0" applyNumberFormat="1" applyFont="1" applyBorder="1" applyAlignment="1">
      <alignment vertical="center"/>
    </xf>
    <xf numFmtId="164" fontId="4" fillId="0" borderId="30" xfId="0" applyNumberFormat="1" applyFont="1" applyBorder="1" applyAlignment="1">
      <alignment horizontal="right" vertical="center"/>
    </xf>
    <xf numFmtId="49" fontId="5" fillId="3" borderId="58" xfId="0" applyNumberFormat="1" applyFont="1" applyFill="1" applyBorder="1" applyAlignment="1">
      <alignment vertical="center"/>
    </xf>
    <xf numFmtId="164" fontId="2" fillId="0" borderId="30" xfId="0" applyNumberFormat="1" applyFont="1" applyBorder="1" applyAlignment="1">
      <alignment horizontal="right" vertical="center"/>
    </xf>
    <xf numFmtId="49" fontId="2" fillId="3" borderId="60" xfId="0" applyNumberFormat="1" applyFont="1" applyFill="1" applyBorder="1" applyAlignment="1">
      <alignment vertical="center"/>
    </xf>
    <xf numFmtId="49" fontId="1" fillId="3" borderId="58" xfId="0" applyNumberFormat="1" applyFont="1" applyFill="1" applyBorder="1" applyAlignment="1">
      <alignment vertical="center"/>
    </xf>
    <xf numFmtId="49" fontId="2" fillId="2" borderId="61" xfId="0" applyNumberFormat="1" applyFont="1" applyFill="1" applyBorder="1" applyAlignment="1">
      <alignment horizontal="center" vertical="center"/>
    </xf>
    <xf numFmtId="49" fontId="2" fillId="2" borderId="62" xfId="0" applyNumberFormat="1" applyFont="1" applyFill="1" applyBorder="1" applyAlignment="1">
      <alignment vertical="center"/>
    </xf>
    <xf numFmtId="49" fontId="2" fillId="2" borderId="63" xfId="0" applyNumberFormat="1" applyFont="1" applyFill="1" applyBorder="1" applyAlignment="1">
      <alignment vertical="center"/>
    </xf>
    <xf numFmtId="164" fontId="2" fillId="2" borderId="64" xfId="0" applyNumberFormat="1" applyFont="1" applyFill="1" applyBorder="1" applyAlignment="1">
      <alignment horizontal="right" vertical="center"/>
    </xf>
    <xf numFmtId="49" fontId="2" fillId="3" borderId="62" xfId="0" applyNumberFormat="1" applyFont="1" applyFill="1" applyBorder="1" applyAlignment="1">
      <alignment vertical="center"/>
    </xf>
    <xf numFmtId="49" fontId="2" fillId="2" borderId="65" xfId="0" applyNumberFormat="1" applyFont="1" applyFill="1" applyBorder="1" applyAlignment="1">
      <alignment vertical="center"/>
    </xf>
    <xf numFmtId="164" fontId="2" fillId="2" borderId="66" xfId="0" applyNumberFormat="1" applyFont="1" applyFill="1" applyBorder="1" applyAlignment="1">
      <alignment horizontal="right" vertical="center"/>
    </xf>
    <xf numFmtId="49" fontId="2" fillId="3" borderId="58" xfId="0" applyNumberFormat="1" applyFont="1" applyFill="1" applyBorder="1" applyAlignment="1">
      <alignment vertical="center"/>
    </xf>
    <xf numFmtId="49" fontId="2" fillId="3" borderId="67" xfId="0" applyNumberFormat="1" applyFont="1" applyFill="1" applyBorder="1" applyAlignment="1">
      <alignment vertical="center"/>
    </xf>
    <xf numFmtId="49" fontId="2" fillId="0" borderId="58" xfId="0" applyNumberFormat="1" applyFont="1" applyFill="1" applyBorder="1" applyAlignment="1">
      <alignment vertical="center"/>
    </xf>
    <xf numFmtId="164" fontId="4" fillId="3" borderId="59" xfId="0" applyNumberFormat="1" applyFont="1" applyFill="1" applyBorder="1" applyAlignment="1">
      <alignment horizontal="right" vertical="center"/>
    </xf>
    <xf numFmtId="164" fontId="4" fillId="3" borderId="68" xfId="0" applyNumberFormat="1" applyFont="1" applyFill="1" applyBorder="1" applyAlignment="1">
      <alignment horizontal="right" vertical="center"/>
    </xf>
    <xf numFmtId="164" fontId="4" fillId="3" borderId="38" xfId="0" applyNumberFormat="1" applyFont="1" applyFill="1" applyBorder="1" applyAlignment="1">
      <alignment horizontal="right" vertical="center"/>
    </xf>
    <xf numFmtId="164" fontId="4" fillId="0" borderId="69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 topLeftCell="A1">
      <selection activeCell="A3" sqref="A3:F3"/>
    </sheetView>
  </sheetViews>
  <sheetFormatPr defaultColWidth="9.140625" defaultRowHeight="12.75"/>
  <cols>
    <col min="1" max="1" width="3.57421875" style="0" customWidth="1"/>
    <col min="2" max="2" width="7.00390625" style="0" customWidth="1"/>
    <col min="3" max="3" width="36.8515625" style="137" customWidth="1"/>
    <col min="4" max="5" width="12.140625" style="0" customWidth="1"/>
    <col min="6" max="6" width="10.8515625" style="0" customWidth="1"/>
  </cols>
  <sheetData>
    <row r="1" spans="1:6" ht="12.75">
      <c r="A1" s="1"/>
      <c r="B1" s="1"/>
      <c r="C1" s="123"/>
      <c r="D1" s="1"/>
      <c r="E1" s="1" t="s">
        <v>0</v>
      </c>
      <c r="F1" s="1"/>
    </row>
    <row r="2" spans="1:6" ht="12.75">
      <c r="A2" s="1"/>
      <c r="B2" s="1"/>
      <c r="C2" s="124"/>
      <c r="D2" s="1"/>
      <c r="E2" s="1"/>
      <c r="F2" s="1"/>
    </row>
    <row r="3" spans="1:6" ht="12.75">
      <c r="A3" s="3" t="s">
        <v>1</v>
      </c>
      <c r="B3" s="3"/>
      <c r="C3" s="3"/>
      <c r="D3" s="3"/>
      <c r="E3" s="3"/>
      <c r="F3" s="3"/>
    </row>
    <row r="4" spans="1:6" ht="13.5" thickBot="1">
      <c r="A4" s="1"/>
      <c r="B4" s="1"/>
      <c r="C4" s="124"/>
      <c r="D4" s="1"/>
      <c r="E4" s="1"/>
      <c r="F4" s="2" t="s">
        <v>2</v>
      </c>
    </row>
    <row r="5" spans="1:6" ht="13.5" thickBot="1">
      <c r="A5" s="4" t="s">
        <v>3</v>
      </c>
      <c r="B5" s="5"/>
      <c r="C5" s="6" t="s">
        <v>4</v>
      </c>
      <c r="D5" s="6" t="s">
        <v>141</v>
      </c>
      <c r="E5" s="6" t="s">
        <v>5</v>
      </c>
      <c r="F5" s="7" t="s">
        <v>6</v>
      </c>
    </row>
    <row r="6" spans="1:6" ht="13.5" thickBot="1">
      <c r="A6" s="8"/>
      <c r="B6" s="9"/>
      <c r="C6" s="10"/>
      <c r="D6" s="10"/>
      <c r="E6" s="10" t="s">
        <v>7</v>
      </c>
      <c r="F6" s="11"/>
    </row>
    <row r="7" spans="1:6" ht="13.5" thickBot="1">
      <c r="A7" s="12" t="s">
        <v>8</v>
      </c>
      <c r="B7" s="13" t="s">
        <v>9</v>
      </c>
      <c r="C7" s="14"/>
      <c r="D7" s="14"/>
      <c r="E7" s="14"/>
      <c r="F7" s="15" t="s">
        <v>7</v>
      </c>
    </row>
    <row r="8" spans="1:6" ht="13.5" thickBot="1">
      <c r="A8" s="144">
        <v>1</v>
      </c>
      <c r="B8" s="16">
        <v>2</v>
      </c>
      <c r="C8" s="125">
        <v>3</v>
      </c>
      <c r="D8" s="17">
        <v>4</v>
      </c>
      <c r="E8" s="18">
        <v>5</v>
      </c>
      <c r="F8" s="145">
        <v>6</v>
      </c>
    </row>
    <row r="9" spans="1:6" ht="13.5" thickBot="1">
      <c r="A9" s="19" t="s">
        <v>10</v>
      </c>
      <c r="B9" s="20"/>
      <c r="C9" s="126" t="s">
        <v>11</v>
      </c>
      <c r="D9" s="21">
        <f>SUM(D10:D12)</f>
        <v>248253.52</v>
      </c>
      <c r="E9" s="21">
        <f>SUM(E10:E12)</f>
        <v>239296.84</v>
      </c>
      <c r="F9" s="22">
        <f>E9/D9*100%</f>
        <v>0.9639212366455066</v>
      </c>
    </row>
    <row r="10" spans="1:6" ht="12.75">
      <c r="A10" s="146"/>
      <c r="B10" s="23" t="s">
        <v>12</v>
      </c>
      <c r="C10" s="127" t="s">
        <v>13</v>
      </c>
      <c r="D10" s="24">
        <v>94042</v>
      </c>
      <c r="E10" s="25">
        <v>90436.72</v>
      </c>
      <c r="F10" s="147">
        <f>E10/D10*100%</f>
        <v>0.9616630867059399</v>
      </c>
    </row>
    <row r="11" spans="1:6" ht="12.75">
      <c r="A11" s="148"/>
      <c r="B11" s="23" t="s">
        <v>14</v>
      </c>
      <c r="C11" s="127" t="s">
        <v>15</v>
      </c>
      <c r="D11" s="24">
        <v>8800</v>
      </c>
      <c r="E11" s="26">
        <v>7273</v>
      </c>
      <c r="F11" s="147">
        <f>E11/D11*100%</f>
        <v>0.8264772727272728</v>
      </c>
    </row>
    <row r="12" spans="1:6" ht="13.5" thickBot="1">
      <c r="A12" s="148"/>
      <c r="B12" s="27" t="s">
        <v>16</v>
      </c>
      <c r="C12" s="128" t="s">
        <v>17</v>
      </c>
      <c r="D12" s="28">
        <v>145411.52</v>
      </c>
      <c r="E12" s="29">
        <v>141587.12</v>
      </c>
      <c r="F12" s="149">
        <f>E12/D12*100%</f>
        <v>0.9736994703033157</v>
      </c>
    </row>
    <row r="13" spans="1:6" ht="13.5" thickBot="1">
      <c r="A13" s="30" t="s">
        <v>18</v>
      </c>
      <c r="B13" s="31"/>
      <c r="C13" s="129" t="s">
        <v>19</v>
      </c>
      <c r="D13" s="32">
        <f>SUM(D14)</f>
        <v>56906</v>
      </c>
      <c r="E13" s="32">
        <f>SUM(E14)</f>
        <v>47467.47</v>
      </c>
      <c r="F13" s="22">
        <f>E13/D13*100%</f>
        <v>0.834138227954873</v>
      </c>
    </row>
    <row r="14" spans="1:6" ht="13.5" thickBot="1">
      <c r="A14" s="150"/>
      <c r="B14" s="33" t="s">
        <v>20</v>
      </c>
      <c r="C14" s="94" t="s">
        <v>21</v>
      </c>
      <c r="D14" s="34">
        <v>56906</v>
      </c>
      <c r="E14" s="35">
        <v>47467.47</v>
      </c>
      <c r="F14" s="151">
        <f>E14/D14*100%</f>
        <v>0.834138227954873</v>
      </c>
    </row>
    <row r="15" spans="1:6" ht="13.5" thickBot="1">
      <c r="A15" s="30" t="s">
        <v>22</v>
      </c>
      <c r="B15" s="31"/>
      <c r="C15" s="129" t="s">
        <v>23</v>
      </c>
      <c r="D15" s="36">
        <f>SUM(D16,D17)</f>
        <v>674005</v>
      </c>
      <c r="E15" s="32">
        <f>SUM(E16:E17)</f>
        <v>590397.35</v>
      </c>
      <c r="F15" s="22">
        <f>E15/D15*100%</f>
        <v>0.8759539617658623</v>
      </c>
    </row>
    <row r="16" spans="1:6" ht="24">
      <c r="A16" s="152"/>
      <c r="B16" s="37" t="s">
        <v>24</v>
      </c>
      <c r="C16" s="38" t="s">
        <v>25</v>
      </c>
      <c r="D16" s="39">
        <v>589781</v>
      </c>
      <c r="E16" s="40">
        <v>515458.85</v>
      </c>
      <c r="F16" s="147">
        <f>E16/D16*100%</f>
        <v>0.8739834786132479</v>
      </c>
    </row>
    <row r="17" spans="1:6" ht="13.5" thickBot="1">
      <c r="A17" s="153"/>
      <c r="B17" s="33" t="s">
        <v>26</v>
      </c>
      <c r="C17" s="94" t="s">
        <v>27</v>
      </c>
      <c r="D17" s="34">
        <v>84224</v>
      </c>
      <c r="E17" s="41">
        <v>74938.5</v>
      </c>
      <c r="F17" s="149">
        <f>E17/D17*100%</f>
        <v>0.8897523271276596</v>
      </c>
    </row>
    <row r="18" spans="1:6" ht="13.5" thickBot="1">
      <c r="A18" s="30" t="s">
        <v>28</v>
      </c>
      <c r="B18" s="42"/>
      <c r="C18" s="129" t="s">
        <v>29</v>
      </c>
      <c r="D18" s="32">
        <f>SUM(D19:D21)</f>
        <v>1493166</v>
      </c>
      <c r="E18" s="43">
        <f>SUM(E19:E21)</f>
        <v>1437127.26</v>
      </c>
      <c r="F18" s="22">
        <f>E18/D18*100%</f>
        <v>0.9624698526486674</v>
      </c>
    </row>
    <row r="19" spans="1:6" ht="12.75">
      <c r="A19" s="153"/>
      <c r="B19" s="44" t="s">
        <v>30</v>
      </c>
      <c r="C19" s="94" t="s">
        <v>31</v>
      </c>
      <c r="D19" s="45">
        <v>64419</v>
      </c>
      <c r="E19" s="35">
        <v>64419</v>
      </c>
      <c r="F19" s="147">
        <f>E19/D19*100%</f>
        <v>1</v>
      </c>
    </row>
    <row r="20" spans="1:6" ht="12.75">
      <c r="A20" s="153"/>
      <c r="B20" s="46" t="s">
        <v>32</v>
      </c>
      <c r="C20" s="50" t="s">
        <v>33</v>
      </c>
      <c r="D20" s="47">
        <v>71400</v>
      </c>
      <c r="E20" s="48">
        <v>69400.68</v>
      </c>
      <c r="F20" s="147">
        <f>E20/D20*100%</f>
        <v>0.971998319327731</v>
      </c>
    </row>
    <row r="21" spans="1:6" ht="13.5" thickBot="1">
      <c r="A21" s="153"/>
      <c r="B21" s="49" t="s">
        <v>34</v>
      </c>
      <c r="C21" s="50" t="s">
        <v>35</v>
      </c>
      <c r="D21" s="47">
        <v>1357347</v>
      </c>
      <c r="E21" s="48">
        <v>1303307.58</v>
      </c>
      <c r="F21" s="149">
        <f>E21/D21*100%</f>
        <v>0.9601874686428747</v>
      </c>
    </row>
    <row r="22" spans="1:6" ht="12.75">
      <c r="A22" s="51"/>
      <c r="B22" s="52"/>
      <c r="C22" s="130" t="s">
        <v>36</v>
      </c>
      <c r="D22" s="53"/>
      <c r="E22" s="54"/>
      <c r="F22" s="55"/>
    </row>
    <row r="23" spans="1:6" ht="12.75">
      <c r="A23" s="154" t="s">
        <v>37</v>
      </c>
      <c r="B23" s="56"/>
      <c r="C23" s="79" t="s">
        <v>38</v>
      </c>
      <c r="D23" s="57">
        <f>SUM(D25:D27)</f>
        <v>13274</v>
      </c>
      <c r="E23" s="58">
        <f>SUM(E25:E27)</f>
        <v>13273.16</v>
      </c>
      <c r="F23" s="59">
        <f>E23/D23*100%</f>
        <v>0.999936718396866</v>
      </c>
    </row>
    <row r="24" spans="1:6" ht="13.5" thickBot="1">
      <c r="A24" s="60"/>
      <c r="B24" s="61"/>
      <c r="C24" s="131" t="s">
        <v>39</v>
      </c>
      <c r="D24" s="62"/>
      <c r="E24" s="62"/>
      <c r="F24" s="63"/>
    </row>
    <row r="25" spans="1:6" ht="24">
      <c r="A25" s="64"/>
      <c r="B25" s="65" t="s">
        <v>40</v>
      </c>
      <c r="C25" s="66" t="s">
        <v>41</v>
      </c>
      <c r="D25" s="67">
        <v>900</v>
      </c>
      <c r="E25" s="68">
        <v>900</v>
      </c>
      <c r="F25" s="69">
        <f>E25/D25*100%</f>
        <v>1</v>
      </c>
    </row>
    <row r="26" spans="1:6" ht="12.75">
      <c r="A26" s="70"/>
      <c r="B26" s="49" t="s">
        <v>42</v>
      </c>
      <c r="C26" s="50" t="s">
        <v>43</v>
      </c>
      <c r="D26" s="71">
        <v>8580</v>
      </c>
      <c r="E26" s="71">
        <v>8579.29</v>
      </c>
      <c r="F26" s="72">
        <f>E26/D26*100%</f>
        <v>0.9999172494172495</v>
      </c>
    </row>
    <row r="27" spans="1:6" ht="48.75" thickBot="1">
      <c r="A27" s="73"/>
      <c r="B27" s="74" t="s">
        <v>44</v>
      </c>
      <c r="C27" s="75" t="s">
        <v>45</v>
      </c>
      <c r="D27" s="76">
        <v>3794</v>
      </c>
      <c r="E27" s="76">
        <v>3793.87</v>
      </c>
      <c r="F27" s="77">
        <f>E27/D27*100%</f>
        <v>0.9999657353716394</v>
      </c>
    </row>
    <row r="28" spans="1:6" ht="24.75" thickBot="1">
      <c r="A28" s="155" t="s">
        <v>46</v>
      </c>
      <c r="B28" s="78"/>
      <c r="C28" s="79" t="s">
        <v>47</v>
      </c>
      <c r="D28" s="57">
        <f>SUM(D29:D31)</f>
        <v>82401</v>
      </c>
      <c r="E28" s="57">
        <f>SUM(E29:E31)</f>
        <v>80702.89</v>
      </c>
      <c r="F28" s="59">
        <f>E28/D28*100%</f>
        <v>0.9793921190276818</v>
      </c>
    </row>
    <row r="29" spans="1:6" ht="12.75">
      <c r="A29" s="80"/>
      <c r="B29" s="65" t="s">
        <v>48</v>
      </c>
      <c r="C29" s="81" t="s">
        <v>49</v>
      </c>
      <c r="D29" s="82">
        <v>77221</v>
      </c>
      <c r="E29" s="82">
        <v>75522.89</v>
      </c>
      <c r="F29" s="69">
        <f>E29/D29*100%</f>
        <v>0.9780097382836275</v>
      </c>
    </row>
    <row r="30" spans="1:6" ht="12.75">
      <c r="A30" s="83"/>
      <c r="B30" s="84" t="s">
        <v>50</v>
      </c>
      <c r="C30" s="132" t="s">
        <v>51</v>
      </c>
      <c r="D30" s="85">
        <v>300</v>
      </c>
      <c r="E30" s="85">
        <v>300</v>
      </c>
      <c r="F30" s="86">
        <f>E30/D30*100%</f>
        <v>1</v>
      </c>
    </row>
    <row r="31" spans="1:6" ht="13.5" thickBot="1">
      <c r="A31" s="87"/>
      <c r="B31" s="88" t="s">
        <v>52</v>
      </c>
      <c r="C31" s="133" t="s">
        <v>17</v>
      </c>
      <c r="D31" s="89">
        <v>4880</v>
      </c>
      <c r="E31" s="89">
        <v>4880</v>
      </c>
      <c r="F31" s="90">
        <f>E31/D31*100%</f>
        <v>1</v>
      </c>
    </row>
    <row r="32" spans="1:6" ht="36.75" thickBot="1">
      <c r="A32" s="156" t="s">
        <v>53</v>
      </c>
      <c r="B32" s="91"/>
      <c r="C32" s="92" t="s">
        <v>54</v>
      </c>
      <c r="D32" s="93">
        <f>SUM(D33)</f>
        <v>22200</v>
      </c>
      <c r="E32" s="93">
        <f>SUM(E33)</f>
        <v>19329.94</v>
      </c>
      <c r="F32" s="157">
        <f>E32/D32*100%</f>
        <v>0.870718018018018</v>
      </c>
    </row>
    <row r="33" spans="1:6" ht="24.75" thickBot="1">
      <c r="A33" s="158"/>
      <c r="B33" s="33" t="s">
        <v>55</v>
      </c>
      <c r="C33" s="94" t="s">
        <v>56</v>
      </c>
      <c r="D33" s="34">
        <v>22200</v>
      </c>
      <c r="E33" s="34">
        <v>19329.94</v>
      </c>
      <c r="F33" s="149">
        <f>E33/D33*100%</f>
        <v>0.870718018018018</v>
      </c>
    </row>
    <row r="34" spans="1:6" ht="13.5" thickBot="1">
      <c r="A34" s="95" t="s">
        <v>57</v>
      </c>
      <c r="B34" s="96"/>
      <c r="C34" s="129" t="s">
        <v>58</v>
      </c>
      <c r="D34" s="32">
        <f>SUM(D35)</f>
        <v>164200</v>
      </c>
      <c r="E34" s="97">
        <f>SUM(E35)</f>
        <v>162756.3</v>
      </c>
      <c r="F34" s="22">
        <f>E34/D34*100%</f>
        <v>0.9912076735688184</v>
      </c>
    </row>
    <row r="35" spans="1:6" ht="24.75" thickBot="1">
      <c r="A35" s="158"/>
      <c r="B35" s="33" t="s">
        <v>59</v>
      </c>
      <c r="C35" s="98" t="s">
        <v>60</v>
      </c>
      <c r="D35" s="34">
        <v>164200</v>
      </c>
      <c r="E35" s="41">
        <v>162756.3</v>
      </c>
      <c r="F35" s="149">
        <f>E35/D35*100%</f>
        <v>0.9912076735688184</v>
      </c>
    </row>
    <row r="36" spans="1:6" ht="13.5" thickBot="1">
      <c r="A36" s="159" t="s">
        <v>61</v>
      </c>
      <c r="B36" s="99"/>
      <c r="C36" s="134" t="s">
        <v>62</v>
      </c>
      <c r="D36" s="100">
        <f>SUM(D37)</f>
        <v>10000</v>
      </c>
      <c r="E36" s="100">
        <v>0</v>
      </c>
      <c r="F36" s="160">
        <f>E36/D36*100%</f>
        <v>0</v>
      </c>
    </row>
    <row r="37" spans="1:6" ht="13.5" thickBot="1">
      <c r="A37" s="161"/>
      <c r="B37" s="33" t="s">
        <v>63</v>
      </c>
      <c r="C37" s="94" t="s">
        <v>64</v>
      </c>
      <c r="D37" s="34">
        <v>10000</v>
      </c>
      <c r="E37" s="34">
        <v>0</v>
      </c>
      <c r="F37" s="151">
        <f>E37/D37*100%</f>
        <v>0</v>
      </c>
    </row>
    <row r="38" spans="1:6" ht="13.5" thickBot="1">
      <c r="A38" s="95" t="s">
        <v>65</v>
      </c>
      <c r="B38" s="101"/>
      <c r="C38" s="129" t="s">
        <v>66</v>
      </c>
      <c r="D38" s="32">
        <f>SUM(D39:D45)</f>
        <v>4073451</v>
      </c>
      <c r="E38" s="32">
        <f>SUM(E39:E45)</f>
        <v>3911343.71</v>
      </c>
      <c r="F38" s="22">
        <f>E38/D38*100%</f>
        <v>0.960203942553869</v>
      </c>
    </row>
    <row r="39" spans="1:6" ht="12.75">
      <c r="A39" s="161"/>
      <c r="B39" s="102" t="s">
        <v>67</v>
      </c>
      <c r="C39" s="116" t="s">
        <v>68</v>
      </c>
      <c r="D39" s="103">
        <v>2114512</v>
      </c>
      <c r="E39" s="103">
        <v>2010623.01</v>
      </c>
      <c r="F39" s="147">
        <f>E39/D39*100%</f>
        <v>0.9508685739310063</v>
      </c>
    </row>
    <row r="40" spans="1:6" ht="24">
      <c r="A40" s="161"/>
      <c r="B40" s="104" t="s">
        <v>69</v>
      </c>
      <c r="C40" s="135" t="s">
        <v>70</v>
      </c>
      <c r="D40" s="105">
        <v>346478</v>
      </c>
      <c r="E40" s="105">
        <v>346301.63</v>
      </c>
      <c r="F40" s="147">
        <f>E40/D40*100%</f>
        <v>0.9994909633512085</v>
      </c>
    </row>
    <row r="41" spans="1:6" ht="12.75">
      <c r="A41" s="161"/>
      <c r="B41" s="104" t="s">
        <v>71</v>
      </c>
      <c r="C41" s="135" t="s">
        <v>72</v>
      </c>
      <c r="D41" s="105">
        <v>1034538</v>
      </c>
      <c r="E41" s="105">
        <v>988652.73</v>
      </c>
      <c r="F41" s="147">
        <f>E41/D41*100%</f>
        <v>0.955646607471161</v>
      </c>
    </row>
    <row r="42" spans="1:6" ht="12.75">
      <c r="A42" s="161"/>
      <c r="B42" s="46" t="s">
        <v>73</v>
      </c>
      <c r="C42" s="135" t="s">
        <v>74</v>
      </c>
      <c r="D42" s="105">
        <v>200000</v>
      </c>
      <c r="E42" s="105">
        <v>197471.79</v>
      </c>
      <c r="F42" s="147">
        <f>E42/D42*100%</f>
        <v>0.9873589500000001</v>
      </c>
    </row>
    <row r="43" spans="1:6" ht="24">
      <c r="A43" s="158"/>
      <c r="B43" s="33" t="s">
        <v>75</v>
      </c>
      <c r="C43" s="106" t="s">
        <v>76</v>
      </c>
      <c r="D43" s="34">
        <v>266949</v>
      </c>
      <c r="E43" s="107">
        <v>265261.57</v>
      </c>
      <c r="F43" s="147">
        <f>E43/D43*100%</f>
        <v>0.9936788300386965</v>
      </c>
    </row>
    <row r="44" spans="1:6" ht="12.75">
      <c r="A44" s="162"/>
      <c r="B44" s="104" t="s">
        <v>77</v>
      </c>
      <c r="C44" s="135" t="s">
        <v>78</v>
      </c>
      <c r="D44" s="105">
        <v>15459</v>
      </c>
      <c r="E44" s="105">
        <v>7560.47</v>
      </c>
      <c r="F44" s="147">
        <f>E44/D44*100%</f>
        <v>0.4890659162947151</v>
      </c>
    </row>
    <row r="45" spans="1:6" ht="13.5" thickBot="1">
      <c r="A45" s="161"/>
      <c r="B45" s="108" t="s">
        <v>79</v>
      </c>
      <c r="C45" s="50" t="s">
        <v>17</v>
      </c>
      <c r="D45" s="47">
        <v>95515</v>
      </c>
      <c r="E45" s="47">
        <v>95472.51</v>
      </c>
      <c r="F45" s="149">
        <f>E45/D45*100%</f>
        <v>0.9995551484060095</v>
      </c>
    </row>
    <row r="46" spans="1:6" ht="13.5" thickBot="1">
      <c r="A46" s="30" t="s">
        <v>80</v>
      </c>
      <c r="B46" s="31"/>
      <c r="C46" s="129" t="s">
        <v>81</v>
      </c>
      <c r="D46" s="32">
        <f>SUM(D47:D49)</f>
        <v>76200</v>
      </c>
      <c r="E46" s="32">
        <f>SUM(E47:E49)</f>
        <v>56778.67</v>
      </c>
      <c r="F46" s="22">
        <f>E46/D46*100%</f>
        <v>0.7451269028871391</v>
      </c>
    </row>
    <row r="47" spans="1:6" ht="12.75">
      <c r="A47" s="163"/>
      <c r="B47" s="44" t="s">
        <v>82</v>
      </c>
      <c r="C47" s="116" t="s">
        <v>83</v>
      </c>
      <c r="D47" s="103">
        <v>20000</v>
      </c>
      <c r="E47" s="103">
        <v>4420.6</v>
      </c>
      <c r="F47" s="164">
        <f>E47/D47*100%</f>
        <v>0.22103000000000003</v>
      </c>
    </row>
    <row r="48" spans="1:6" ht="12.75">
      <c r="A48" s="162"/>
      <c r="B48" s="102" t="s">
        <v>84</v>
      </c>
      <c r="C48" s="116" t="s">
        <v>85</v>
      </c>
      <c r="D48" s="103">
        <v>56000</v>
      </c>
      <c r="E48" s="103">
        <v>52358.07</v>
      </c>
      <c r="F48" s="165">
        <f>E48/D48*100%</f>
        <v>0.9349655357142858</v>
      </c>
    </row>
    <row r="49" spans="1:6" ht="36.75" thickBot="1">
      <c r="A49" s="161"/>
      <c r="B49" s="109" t="s">
        <v>86</v>
      </c>
      <c r="C49" s="110" t="s">
        <v>87</v>
      </c>
      <c r="D49" s="34">
        <v>200</v>
      </c>
      <c r="E49" s="34">
        <v>0</v>
      </c>
      <c r="F49" s="166">
        <f>E49/D49*100%</f>
        <v>0</v>
      </c>
    </row>
    <row r="50" spans="1:6" ht="13.5" thickBot="1">
      <c r="A50" s="30" t="s">
        <v>88</v>
      </c>
      <c r="B50" s="101"/>
      <c r="C50" s="129" t="s">
        <v>89</v>
      </c>
      <c r="D50" s="32">
        <f>SUM(D51:D63)</f>
        <v>2828631</v>
      </c>
      <c r="E50" s="32">
        <f>SUM(E51:E63)</f>
        <v>2706377.3800000004</v>
      </c>
      <c r="F50" s="22">
        <f>E50/D50*100%</f>
        <v>0.9567799334731184</v>
      </c>
    </row>
    <row r="51" spans="1:6" ht="12.75">
      <c r="A51" s="158"/>
      <c r="B51" s="111" t="s">
        <v>90</v>
      </c>
      <c r="C51" s="116" t="s">
        <v>91</v>
      </c>
      <c r="D51" s="103">
        <v>24000</v>
      </c>
      <c r="E51" s="112">
        <v>22093.2</v>
      </c>
      <c r="F51" s="147">
        <f>E51/D51*100%</f>
        <v>0.92055</v>
      </c>
    </row>
    <row r="52" spans="1:6" ht="36">
      <c r="A52" s="158"/>
      <c r="B52" s="138" t="s">
        <v>92</v>
      </c>
      <c r="C52" s="139" t="s">
        <v>140</v>
      </c>
      <c r="D52" s="140">
        <v>1755000</v>
      </c>
      <c r="E52" s="141">
        <v>1752820.25</v>
      </c>
      <c r="F52" s="167">
        <f>E52/D52*100%</f>
        <v>0.9987579772079772</v>
      </c>
    </row>
    <row r="53" spans="1:6" ht="24">
      <c r="A53" s="158"/>
      <c r="B53" s="114"/>
      <c r="C53" s="94" t="s">
        <v>93</v>
      </c>
      <c r="D53" s="34">
        <v>10556</v>
      </c>
      <c r="E53" s="41">
        <v>10550.44</v>
      </c>
      <c r="F53" s="149">
        <f>E53/D53*100%</f>
        <v>0.9994732853353544</v>
      </c>
    </row>
    <row r="54" spans="1:6" ht="12.75">
      <c r="A54" s="158"/>
      <c r="B54" s="113"/>
      <c r="C54" s="94" t="s">
        <v>94</v>
      </c>
      <c r="D54" s="34"/>
      <c r="E54" s="41"/>
      <c r="F54" s="149"/>
    </row>
    <row r="55" spans="1:6" ht="12.75">
      <c r="A55" s="158"/>
      <c r="B55" s="113"/>
      <c r="C55" s="94" t="s">
        <v>95</v>
      </c>
      <c r="D55" s="34"/>
      <c r="E55" s="41"/>
      <c r="F55" s="149"/>
    </row>
    <row r="56" spans="1:6" ht="12.75">
      <c r="A56" s="158"/>
      <c r="B56" s="111" t="s">
        <v>96</v>
      </c>
      <c r="C56" s="116" t="s">
        <v>97</v>
      </c>
      <c r="D56" s="103"/>
      <c r="E56" s="112"/>
      <c r="F56" s="147"/>
    </row>
    <row r="57" spans="1:6" ht="12.75">
      <c r="A57" s="158"/>
      <c r="B57" s="33"/>
      <c r="C57" s="106" t="s">
        <v>98</v>
      </c>
      <c r="D57" s="34">
        <v>406157</v>
      </c>
      <c r="E57" s="107">
        <v>344438.17</v>
      </c>
      <c r="F57" s="149">
        <f>E57/D57*100%</f>
        <v>0.8480419394470611</v>
      </c>
    </row>
    <row r="58" spans="1:6" ht="12.75">
      <c r="A58" s="158"/>
      <c r="B58" s="44" t="s">
        <v>99</v>
      </c>
      <c r="C58" s="116" t="s">
        <v>100</v>
      </c>
      <c r="D58" s="103"/>
      <c r="E58" s="103"/>
      <c r="F58" s="147"/>
    </row>
    <row r="59" spans="1:6" ht="12.75">
      <c r="A59" s="158"/>
      <c r="B59" s="44" t="s">
        <v>101</v>
      </c>
      <c r="C59" s="116" t="s">
        <v>102</v>
      </c>
      <c r="D59" s="103">
        <v>77000</v>
      </c>
      <c r="E59" s="103">
        <v>69513.25</v>
      </c>
      <c r="F59" s="147">
        <f>E59/D59*100%</f>
        <v>0.9027694805194805</v>
      </c>
    </row>
    <row r="60" spans="1:6" ht="12.75">
      <c r="A60" s="158"/>
      <c r="B60" s="46" t="s">
        <v>103</v>
      </c>
      <c r="C60" s="135" t="s">
        <v>104</v>
      </c>
      <c r="D60" s="115">
        <v>308945</v>
      </c>
      <c r="E60" s="105">
        <v>262049.87</v>
      </c>
      <c r="F60" s="147">
        <f>E60/D60*100%</f>
        <v>0.8482088073929016</v>
      </c>
    </row>
    <row r="61" spans="1:6" ht="24">
      <c r="A61" s="158"/>
      <c r="B61" s="44" t="s">
        <v>105</v>
      </c>
      <c r="C61" s="116" t="s">
        <v>106</v>
      </c>
      <c r="D61" s="103">
        <v>57397</v>
      </c>
      <c r="E61" s="103">
        <v>55336.95</v>
      </c>
      <c r="F61" s="147">
        <f>E61/D61*100%</f>
        <v>0.9641087513284666</v>
      </c>
    </row>
    <row r="62" spans="1:6" ht="12.75">
      <c r="A62" s="158"/>
      <c r="B62" s="44" t="s">
        <v>107</v>
      </c>
      <c r="C62" s="116" t="s">
        <v>108</v>
      </c>
      <c r="D62" s="103">
        <v>20776</v>
      </c>
      <c r="E62" s="103">
        <v>20776</v>
      </c>
      <c r="F62" s="147">
        <f>E62/D62*100%</f>
        <v>1</v>
      </c>
    </row>
    <row r="63" spans="1:6" ht="13.5" thickBot="1">
      <c r="A63" s="161"/>
      <c r="B63" s="33" t="s">
        <v>109</v>
      </c>
      <c r="C63" s="94" t="s">
        <v>17</v>
      </c>
      <c r="D63" s="34">
        <v>168800</v>
      </c>
      <c r="E63" s="34">
        <v>168799.25</v>
      </c>
      <c r="F63" s="149">
        <f>E63/D63*100%</f>
        <v>0.9999955568720379</v>
      </c>
    </row>
    <row r="64" spans="1:6" ht="13.5" thickBot="1">
      <c r="A64" s="30" t="s">
        <v>110</v>
      </c>
      <c r="B64" s="96"/>
      <c r="C64" s="129" t="s">
        <v>111</v>
      </c>
      <c r="D64" s="32">
        <f>SUM(D65:D66)</f>
        <v>191780</v>
      </c>
      <c r="E64" s="32">
        <f>SUM(E65:E66)</f>
        <v>181259.37</v>
      </c>
      <c r="F64" s="22">
        <f>E64/D64*100%</f>
        <v>0.9451421941808322</v>
      </c>
    </row>
    <row r="65" spans="1:6" ht="12.75">
      <c r="A65" s="161"/>
      <c r="B65" s="102" t="s">
        <v>112</v>
      </c>
      <c r="C65" s="116" t="s">
        <v>113</v>
      </c>
      <c r="D65" s="103">
        <v>28930</v>
      </c>
      <c r="E65" s="103">
        <v>25921.46</v>
      </c>
      <c r="F65" s="147">
        <f>E65/D65*100%</f>
        <v>0.8960062219149671</v>
      </c>
    </row>
    <row r="66" spans="1:6" ht="13.5" thickBot="1">
      <c r="A66" s="161"/>
      <c r="B66" s="33" t="s">
        <v>114</v>
      </c>
      <c r="C66" s="94" t="s">
        <v>115</v>
      </c>
      <c r="D66" s="34">
        <v>162850</v>
      </c>
      <c r="E66" s="34">
        <v>155337.91</v>
      </c>
      <c r="F66" s="149">
        <f>E66/D66*100%</f>
        <v>0.9538711083819466</v>
      </c>
    </row>
    <row r="67" spans="1:6" ht="24.75" thickBot="1">
      <c r="A67" s="95" t="s">
        <v>116</v>
      </c>
      <c r="B67" s="96"/>
      <c r="C67" s="136" t="s">
        <v>117</v>
      </c>
      <c r="D67" s="32">
        <f>SUM(D68:D72)</f>
        <v>267609</v>
      </c>
      <c r="E67" s="117">
        <f>SUM(E68:E72)</f>
        <v>187081.89</v>
      </c>
      <c r="F67" s="118">
        <f>E67/D67*100%</f>
        <v>0.6990866899095323</v>
      </c>
    </row>
    <row r="68" spans="1:6" ht="12.75">
      <c r="A68" s="158"/>
      <c r="B68" s="44" t="s">
        <v>118</v>
      </c>
      <c r="C68" s="116" t="s">
        <v>119</v>
      </c>
      <c r="D68" s="103">
        <v>66500</v>
      </c>
      <c r="E68" s="103">
        <v>23984.43</v>
      </c>
      <c r="F68" s="147">
        <f>E68/D68*100%</f>
        <v>0.3606681203007519</v>
      </c>
    </row>
    <row r="69" spans="1:6" ht="12.75">
      <c r="A69" s="158"/>
      <c r="B69" s="44" t="s">
        <v>120</v>
      </c>
      <c r="C69" s="116" t="s">
        <v>121</v>
      </c>
      <c r="D69" s="103">
        <v>57149</v>
      </c>
      <c r="E69" s="103">
        <v>45732.1</v>
      </c>
      <c r="F69" s="147">
        <f>E69/D69*100%</f>
        <v>0.8002257257344835</v>
      </c>
    </row>
    <row r="70" spans="1:6" ht="12.75">
      <c r="A70" s="158"/>
      <c r="B70" s="44" t="s">
        <v>122</v>
      </c>
      <c r="C70" s="116" t="s">
        <v>123</v>
      </c>
      <c r="D70" s="103">
        <v>10000</v>
      </c>
      <c r="E70" s="103">
        <v>0</v>
      </c>
      <c r="F70" s="147">
        <f>E70/D70*100%</f>
        <v>0</v>
      </c>
    </row>
    <row r="71" spans="1:6" ht="12.75">
      <c r="A71" s="158"/>
      <c r="B71" s="44" t="s">
        <v>124</v>
      </c>
      <c r="C71" s="116" t="s">
        <v>125</v>
      </c>
      <c r="D71" s="103">
        <v>117460</v>
      </c>
      <c r="E71" s="103">
        <v>106427.91</v>
      </c>
      <c r="F71" s="147">
        <f>E71/D71*100%</f>
        <v>0.9060778988591861</v>
      </c>
    </row>
    <row r="72" spans="1:6" ht="13.5" thickBot="1">
      <c r="A72" s="161"/>
      <c r="B72" s="33" t="s">
        <v>126</v>
      </c>
      <c r="C72" s="94" t="s">
        <v>17</v>
      </c>
      <c r="D72" s="34">
        <v>16500</v>
      </c>
      <c r="E72" s="34">
        <v>10937.45</v>
      </c>
      <c r="F72" s="149">
        <f>E72/D72*100%</f>
        <v>0.6628757575757577</v>
      </c>
    </row>
    <row r="73" spans="1:6" ht="13.5" thickBot="1">
      <c r="A73" s="95" t="s">
        <v>127</v>
      </c>
      <c r="B73" s="101"/>
      <c r="C73" s="129" t="s">
        <v>128</v>
      </c>
      <c r="D73" s="32">
        <f>SUM(D74:D75)</f>
        <v>224300</v>
      </c>
      <c r="E73" s="32">
        <f>SUM(E74:E75)</f>
        <v>209300</v>
      </c>
      <c r="F73" s="22">
        <f>E73/D73*100%</f>
        <v>0.9331252786446723</v>
      </c>
    </row>
    <row r="74" spans="1:6" ht="12.75">
      <c r="A74" s="158"/>
      <c r="B74" s="44" t="s">
        <v>129</v>
      </c>
      <c r="C74" s="116" t="s">
        <v>130</v>
      </c>
      <c r="D74" s="103">
        <v>146900</v>
      </c>
      <c r="E74" s="103">
        <v>131900</v>
      </c>
      <c r="F74" s="147">
        <f>E74/D74*100%</f>
        <v>0.8978897208985704</v>
      </c>
    </row>
    <row r="75" spans="1:6" ht="13.5" thickBot="1">
      <c r="A75" s="158"/>
      <c r="B75" s="33" t="s">
        <v>131</v>
      </c>
      <c r="C75" s="94" t="s">
        <v>132</v>
      </c>
      <c r="D75" s="34">
        <v>77400</v>
      </c>
      <c r="E75" s="34">
        <v>77400</v>
      </c>
      <c r="F75" s="149">
        <f>E75/D75*100%</f>
        <v>1</v>
      </c>
    </row>
    <row r="76" spans="1:6" ht="13.5" thickBot="1">
      <c r="A76" s="95" t="s">
        <v>133</v>
      </c>
      <c r="B76" s="96"/>
      <c r="C76" s="129" t="s">
        <v>134</v>
      </c>
      <c r="D76" s="32">
        <f>SUM(D77:D77)</f>
        <v>32950</v>
      </c>
      <c r="E76" s="32">
        <f>SUM(E77:E77)</f>
        <v>32879.07</v>
      </c>
      <c r="F76" s="22">
        <f>E76/D76*100%</f>
        <v>0.997847344461305</v>
      </c>
    </row>
    <row r="77" spans="1:6" ht="12" customHeight="1" thickBot="1">
      <c r="A77" s="158"/>
      <c r="B77" s="44" t="s">
        <v>135</v>
      </c>
      <c r="C77" s="116" t="s">
        <v>136</v>
      </c>
      <c r="D77" s="103">
        <v>32950</v>
      </c>
      <c r="E77" s="103">
        <v>32879.07</v>
      </c>
      <c r="F77" s="147">
        <f>E77/D77*100%</f>
        <v>0.997847344461305</v>
      </c>
    </row>
    <row r="78" spans="1:6" ht="24.75" customHeight="1" thickBot="1">
      <c r="A78" s="119" t="s">
        <v>137</v>
      </c>
      <c r="B78" s="120"/>
      <c r="C78" s="120"/>
      <c r="D78" s="121">
        <f>SUM(D76,D73,D67,D64,D50,D46,D38,D36,D32,D34,D28,,D23,D18,D15,D13,D9)</f>
        <v>10459326.52</v>
      </c>
      <c r="E78" s="121">
        <f>SUM(E76,E73,E67,E64,E50,E46,E38,E34,E32,E28,E23,E18,E15,E13,E9)</f>
        <v>9875371.3</v>
      </c>
      <c r="F78" s="122">
        <f>E78/D78*100%</f>
        <v>0.9441689463577432</v>
      </c>
    </row>
    <row r="81" spans="4:5" ht="12.75">
      <c r="D81" s="143" t="s">
        <v>138</v>
      </c>
      <c r="E81" s="143"/>
    </row>
    <row r="82" ht="12.75">
      <c r="D82" s="142"/>
    </row>
    <row r="83" spans="4:5" ht="12.75">
      <c r="D83" s="143" t="s">
        <v>139</v>
      </c>
      <c r="E83" s="143"/>
    </row>
  </sheetData>
  <mergeCells count="9">
    <mergeCell ref="D81:E81"/>
    <mergeCell ref="D83:E83"/>
    <mergeCell ref="A78:C78"/>
    <mergeCell ref="A3:F3"/>
    <mergeCell ref="A5:B6"/>
    <mergeCell ref="C5:C7"/>
    <mergeCell ref="D5:D7"/>
    <mergeCell ref="E5:E7"/>
    <mergeCell ref="F5:F7"/>
  </mergeCells>
  <printOptions horizontalCentered="1"/>
  <pageMargins left="0.7086614173228347" right="0.5905511811023623" top="0.6299212598425197" bottom="0.7480314960629921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Dorota</cp:lastModifiedBy>
  <cp:lastPrinted>2008-03-25T11:26:26Z</cp:lastPrinted>
  <dcterms:created xsi:type="dcterms:W3CDTF">2008-03-25T10:59:01Z</dcterms:created>
  <dcterms:modified xsi:type="dcterms:W3CDTF">2008-03-25T11:27:26Z</dcterms:modified>
  <cp:category/>
  <cp:version/>
  <cp:contentType/>
  <cp:contentStatus/>
</cp:coreProperties>
</file>