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<sst xmlns="http://schemas.openxmlformats.org/spreadsheetml/2006/main" count="171" uniqueCount="166">
  <si>
    <t>Załącznik Nr 2</t>
  </si>
  <si>
    <t>WYKONANIE WYDATKÓW BUDŻETOWYCH  ZA   2017 r.</t>
  </si>
  <si>
    <t>w zł</t>
  </si>
  <si>
    <t>Klasyfikacja budżetowa</t>
  </si>
  <si>
    <t>Wyszczególnienie</t>
  </si>
  <si>
    <t>Plan na 2017 r. po zmianach</t>
  </si>
  <si>
    <t>Wykonanie za  2017r.</t>
  </si>
  <si>
    <t>Wskaźnik 5:4</t>
  </si>
  <si>
    <t>I</t>
  </si>
  <si>
    <t>Dział</t>
  </si>
  <si>
    <t>Rozdział</t>
  </si>
  <si>
    <t>010</t>
  </si>
  <si>
    <t>ROLNICTWO I ŁOWIECTWO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</si>
  <si>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</si>
  <si>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</si>
  <si>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</si>
  <si>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</si>
  <si>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</si>
  <si>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</si>
  <si>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</si>
  <si>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</si>
  <si>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</si>
  <si>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</si>
  <si>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</si>
  <si>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</si>
  <si>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</si>
  <si>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</si>
  <si>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</si>
  <si>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</si>
  <si>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</si>
  <si>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</si>
  <si>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</si>
  <si>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</si>
  <si>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</si>
  <si>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</si>
  <si>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</si>
  <si>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</si>
  <si>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</si>
  <si>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</si>
  <si>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gminy</t>
  </si>
  <si>
    <t>75023</t>
  </si>
  <si>
    <t>Urzędy gmin</t>
  </si>
  <si>
    <t>75075</t>
  </si>
  <si>
    <t xml:space="preserve">Promocja jednostek samorządu terytorialnego </t>
  </si>
  <si>
    <t>75085</t>
  </si>
  <si>
    <t>Wspólna obsługa jednostek samorządu terytorialnego</t>
  </si>
  <si>
    <t>URZĘDY NACZELNYCH ORGANÓW</t>
  </si>
  <si>
    <t>WŁADZY PAŃSTWOWEJ, KONTROLI I</t>
  </si>
  <si>
    <t>751</t>
  </si>
  <si>
    <t>OCHRONY I PRAWA ORAZ SĄDOWNICTWA</t>
  </si>
  <si>
    <t>75101</t>
  </si>
  <si>
    <t>Urzędy naczelnych organów władzy państwowej,kontroli i ochrony prawa</t>
  </si>
  <si>
    <t>754</t>
  </si>
  <si>
    <t>BEZPIECZEŃSTWO PUBLICZNE I OCHRONA PRZECIWPOŻAROWA</t>
  </si>
  <si>
    <t>75412</t>
  </si>
  <si>
    <t>Ochotnicze  straże pożarne</t>
  </si>
  <si>
    <t>75421</t>
  </si>
  <si>
    <t xml:space="preserve"> Zarządzanie kryzysowe</t>
  </si>
  <si>
    <t>757</t>
  </si>
  <si>
    <t>OBSŁUGA DŁUGU PUBLICZNEGO</t>
  </si>
  <si>
    <t>75702</t>
  </si>
  <si>
    <t>Obsługa papierów wartościowych, kredytów i pożyczek j.s.t.</t>
  </si>
  <si>
    <t>758</t>
  </si>
  <si>
    <t>RÓŻNE ROZLICZENIA</t>
  </si>
  <si>
    <t>Europejskiego</t>
  </si>
  <si>
    <t>75818</t>
  </si>
  <si>
    <t>Rezerwy ogólne i celowe</t>
  </si>
  <si>
    <t>801</t>
  </si>
  <si>
    <t>OŚWIATA I WYCHOWANIE</t>
  </si>
  <si>
    <t>80101</t>
  </si>
  <si>
    <t>Szkoły podstawowe</t>
  </si>
  <si>
    <t>80103</t>
  </si>
  <si>
    <t xml:space="preserve">Oddziały przedszkolne w szkołach podstawowych </t>
  </si>
  <si>
    <t>80104</t>
  </si>
  <si>
    <t>Przedszkola</t>
  </si>
  <si>
    <t>80106</t>
  </si>
  <si>
    <t xml:space="preserve">Inne formy wychowania przedszkolnego 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</si>
  <si>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</si>
  <si>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</si>
  <si>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</si>
  <si>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</si>
  <si>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</si>
  <si>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</si>
  <si>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80148</t>
  </si>
  <si>
    <t>Stołówki szkolne</t>
  </si>
  <si>
    <t>80150</t>
  </si>
  <si>
    <t xml:space="preserve">Realizacja zadań wymagających stosowania specjalnej organizacji nauki i metod pracy dla dzieci i młodzieży w szkołach podstawowych, gimnazjach, liceach ogólnokształcących, liceach profilowanych i szkołach zawodowych </t>
  </si>
  <si>
    <t>80195</t>
  </si>
  <si>
    <t>851</t>
  </si>
  <si>
    <t>OCHRONA ZDROWIA</t>
  </si>
  <si>
    <t>85153</t>
  </si>
  <si>
    <t>Zwalczanie narkomanii</t>
  </si>
  <si>
    <t>85154</t>
  </si>
  <si>
    <t>Przeciwdziałania alkoholizmowi</t>
  </si>
  <si>
    <t>852</t>
  </si>
  <si>
    <t>POMOC SPOŁECZNA</t>
  </si>
  <si>
    <t>85202</t>
  </si>
  <si>
    <t>Domy pomocy społecznej</t>
  </si>
  <si>
    <t>Składki na ubezpieczenia zdrowotne opłacone</t>
  </si>
  <si>
    <t>za osoby pobierajace niektóre świadczenia</t>
  </si>
  <si>
    <t xml:space="preserve">z pomocy społecznej oraz niektóre </t>
  </si>
  <si>
    <t>85213</t>
  </si>
  <si>
    <t>świadczenia rodzinne</t>
  </si>
  <si>
    <t>Zasiłki i pomoc w naturze oraz składki na</t>
  </si>
  <si>
    <t>85214</t>
  </si>
  <si>
    <t>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</si>
  <si>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</si>
  <si>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</si>
  <si>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</si>
  <si>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</si>
  <si>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</si>
  <si>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</si>
  <si>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</si>
  <si>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opiekuńcze.</t>
  </si>
  <si>
    <t>853230</t>
  </si>
  <si>
    <t xml:space="preserve">Pomoc w zakresie dożywiania </t>
  </si>
  <si>
    <t>85295</t>
  </si>
  <si>
    <t>854</t>
  </si>
  <si>
    <t>EDUKACYJNA OPIEKA WYCHOWAWCZA</t>
  </si>
  <si>
    <t>85401</t>
  </si>
  <si>
    <t>Świetlice szkolne</t>
  </si>
  <si>
    <t>85415</t>
  </si>
  <si>
    <t>Pomoc materialna dla uczniów</t>
  </si>
  <si>
    <t>85416</t>
  </si>
  <si>
    <t>Pomoc materialna dla uczniów o charakterze motywacyjnym</t>
  </si>
  <si>
    <t>855</t>
  </si>
  <si>
    <t>RODZINA</t>
  </si>
  <si>
    <t>85501</t>
  </si>
  <si>
    <t>Świadczenie wychowawcze</t>
  </si>
  <si>
    <t>85502</t>
  </si>
  <si>
    <t>Świadczenia rodzinne oraz składki na ubezpie.</t>
  </si>
  <si>
    <t>emerytalne i rentowe z ubezpieczenia</t>
  </si>
  <si>
    <t>społecznego</t>
  </si>
  <si>
    <t>85503</t>
  </si>
  <si>
    <t xml:space="preserve">Karta Dużej Rodziny </t>
  </si>
  <si>
    <t>85504</t>
  </si>
  <si>
    <t>Wspieranie rodziny</t>
  </si>
  <si>
    <t>85508</t>
  </si>
  <si>
    <t>Rodziny zastępcze</t>
  </si>
  <si>
    <t>85595</t>
  </si>
  <si>
    <t>900</t>
  </si>
  <si>
    <t xml:space="preserve">GOSPODARKA KOMUNALNA I OCHRONA </t>
  </si>
  <si>
    <t>ŚRODOWISKA</t>
  </si>
  <si>
    <t>Gospodarka ściekowa</t>
  </si>
  <si>
    <t>Gospodarka odpadami</t>
  </si>
  <si>
    <t>90004</t>
  </si>
  <si>
    <t xml:space="preserve">Utrzymanie zieleni w miastach i gminach </t>
  </si>
  <si>
    <t>900013</t>
  </si>
  <si>
    <t>Schroniska dla zwierząt</t>
  </si>
  <si>
    <t>90015</t>
  </si>
  <si>
    <t>Oświetlenie ulic, placów i dróg</t>
  </si>
  <si>
    <t>90019</t>
  </si>
  <si>
    <t>Wpływy i wydatki związane z gromadzeniem środków z opłat i kar za korzystanie ze środowiska</t>
  </si>
  <si>
    <t>921</t>
  </si>
  <si>
    <t>KULTURA I OCHRONA DZIEDZICTWA NARODO.</t>
  </si>
  <si>
    <t>92109</t>
  </si>
  <si>
    <t>Domy i ośrodki kultury</t>
  </si>
  <si>
    <t>92116</t>
  </si>
  <si>
    <t>Biblioteki</t>
  </si>
  <si>
    <t>926</t>
  </si>
  <si>
    <t>KULTURA FIZYCZNA I SPORTU</t>
  </si>
  <si>
    <t>92605</t>
  </si>
  <si>
    <t>Zadania w zakresie kultury fizycznej i sportu</t>
  </si>
  <si>
    <t>O GÓ Ł E M   W Y D A T K I</t>
  </si>
  <si>
    <t>Wójt Gminy Sorkwity</t>
  </si>
  <si>
    <t>Józef Maciejewski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</si>
</sst>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.0%"/>
    <numFmt numFmtId="168" formatCode="#,##0"/>
  </numFmts>
  <fonts count="15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5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/>
    </xf>
    <xf numFmtId="164" fontId="0" fillId="2" borderId="3" xfId="0" applyFont="1" applyFill="1" applyBorder="1" applyAlignment="1">
      <alignment horizontal="center" vertical="center" wrapText="1"/>
    </xf>
    <xf numFmtId="164" fontId="0" fillId="2" borderId="4" xfId="0" applyFont="1" applyFill="1" applyBorder="1" applyAlignment="1">
      <alignment/>
    </xf>
    <xf numFmtId="164" fontId="0" fillId="2" borderId="5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6" fillId="3" borderId="5" xfId="0" applyFont="1" applyFill="1" applyBorder="1" applyAlignment="1">
      <alignment horizontal="center"/>
    </xf>
    <xf numFmtId="164" fontId="6" fillId="3" borderId="6" xfId="0" applyFont="1" applyFill="1" applyBorder="1" applyAlignment="1">
      <alignment horizontal="center"/>
    </xf>
    <xf numFmtId="164" fontId="6" fillId="3" borderId="4" xfId="0" applyFont="1" applyFill="1" applyBorder="1" applyAlignment="1">
      <alignment horizontal="center"/>
    </xf>
    <xf numFmtId="164" fontId="6" fillId="3" borderId="4" xfId="0" applyFont="1" applyFill="1" applyBorder="1" applyAlignment="1">
      <alignment/>
    </xf>
    <xf numFmtId="164" fontId="6" fillId="3" borderId="7" xfId="0" applyFont="1" applyFill="1" applyBorder="1" applyAlignment="1">
      <alignment horizontal="center"/>
    </xf>
    <xf numFmtId="164" fontId="6" fillId="3" borderId="8" xfId="0" applyFont="1" applyFill="1" applyBorder="1" applyAlignment="1">
      <alignment horizontal="center"/>
    </xf>
    <xf numFmtId="165" fontId="7" fillId="2" borderId="9" xfId="0" applyNumberFormat="1" applyFont="1" applyFill="1" applyBorder="1" applyAlignment="1">
      <alignment/>
    </xf>
    <xf numFmtId="165" fontId="7" fillId="2" borderId="10" xfId="0" applyNumberFormat="1" applyFont="1" applyFill="1" applyBorder="1" applyAlignment="1">
      <alignment/>
    </xf>
    <xf numFmtId="164" fontId="7" fillId="2" borderId="10" xfId="0" applyFont="1" applyFill="1" applyBorder="1" applyAlignment="1">
      <alignment/>
    </xf>
    <xf numFmtId="166" fontId="7" fillId="2" borderId="10" xfId="0" applyNumberFormat="1" applyFont="1" applyFill="1" applyBorder="1" applyAlignment="1">
      <alignment/>
    </xf>
    <xf numFmtId="167" fontId="8" fillId="2" borderId="11" xfId="0" applyNumberFormat="1" applyFont="1" applyFill="1" applyBorder="1" applyAlignment="1">
      <alignment horizontal="right" vertical="center"/>
    </xf>
    <xf numFmtId="165" fontId="9" fillId="0" borderId="12" xfId="0" applyNumberFormat="1" applyFont="1" applyBorder="1" applyAlignment="1">
      <alignment vertical="center"/>
    </xf>
    <xf numFmtId="165" fontId="6" fillId="0" borderId="13" xfId="0" applyNumberFormat="1" applyFont="1" applyBorder="1" applyAlignment="1">
      <alignment vertical="center"/>
    </xf>
    <xf numFmtId="164" fontId="6" fillId="0" borderId="13" xfId="0" applyFont="1" applyBorder="1" applyAlignment="1">
      <alignment vertical="center"/>
    </xf>
    <xf numFmtId="164" fontId="9" fillId="0" borderId="13" xfId="0" applyFont="1" applyBorder="1" applyAlignment="1">
      <alignment vertical="center"/>
    </xf>
    <xf numFmtId="166" fontId="6" fillId="0" borderId="13" xfId="0" applyNumberFormat="1" applyFont="1" applyBorder="1" applyAlignment="1">
      <alignment vertical="center"/>
    </xf>
    <xf numFmtId="166" fontId="6" fillId="0" borderId="14" xfId="0" applyNumberFormat="1" applyFont="1" applyBorder="1" applyAlignment="1">
      <alignment horizontal="right" vertical="center"/>
    </xf>
    <xf numFmtId="167" fontId="10" fillId="0" borderId="11" xfId="0" applyNumberFormat="1" applyFont="1" applyBorder="1" applyAlignment="1">
      <alignment horizontal="right" vertical="center"/>
    </xf>
    <xf numFmtId="165" fontId="9" fillId="0" borderId="15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9" fillId="0" borderId="4" xfId="0" applyFont="1" applyBorder="1" applyAlignment="1">
      <alignment vertical="center"/>
    </xf>
    <xf numFmtId="166" fontId="6" fillId="0" borderId="4" xfId="0" applyNumberFormat="1" applyFont="1" applyBorder="1" applyAlignment="1">
      <alignment vertical="center"/>
    </xf>
    <xf numFmtId="166" fontId="6" fillId="0" borderId="7" xfId="0" applyNumberFormat="1" applyFont="1" applyBorder="1" applyAlignment="1">
      <alignment horizontal="right" vertical="center"/>
    </xf>
    <xf numFmtId="165" fontId="7" fillId="2" borderId="16" xfId="0" applyNumberFormat="1" applyFont="1" applyFill="1" applyBorder="1" applyAlignment="1">
      <alignment vertical="center"/>
    </xf>
    <xf numFmtId="165" fontId="7" fillId="2" borderId="17" xfId="0" applyNumberFormat="1" applyFont="1" applyFill="1" applyBorder="1" applyAlignment="1">
      <alignment vertical="center"/>
    </xf>
    <xf numFmtId="164" fontId="7" fillId="2" borderId="18" xfId="0" applyFont="1" applyFill="1" applyBorder="1" applyAlignment="1">
      <alignment vertical="center"/>
    </xf>
    <xf numFmtId="166" fontId="7" fillId="2" borderId="18" xfId="0" applyNumberFormat="1" applyFont="1" applyFill="1" applyBorder="1" applyAlignment="1">
      <alignment vertical="center"/>
    </xf>
    <xf numFmtId="165" fontId="9" fillId="3" borderId="12" xfId="0" applyNumberFormat="1" applyFont="1" applyFill="1" applyBorder="1" applyAlignment="1">
      <alignment vertical="center"/>
    </xf>
    <xf numFmtId="165" fontId="6" fillId="3" borderId="13" xfId="0" applyNumberFormat="1" applyFont="1" applyFill="1" applyBorder="1" applyAlignment="1">
      <alignment vertical="center"/>
    </xf>
    <xf numFmtId="164" fontId="6" fillId="3" borderId="13" xfId="0" applyFont="1" applyFill="1" applyBorder="1" applyAlignment="1">
      <alignment vertical="center"/>
    </xf>
    <xf numFmtId="164" fontId="9" fillId="3" borderId="13" xfId="0" applyFont="1" applyFill="1" applyBorder="1" applyAlignment="1">
      <alignment vertical="center"/>
    </xf>
    <xf numFmtId="166" fontId="6" fillId="3" borderId="13" xfId="0" applyNumberFormat="1" applyFont="1" applyFill="1" applyBorder="1" applyAlignment="1">
      <alignment vertical="center"/>
    </xf>
    <xf numFmtId="166" fontId="6" fillId="3" borderId="14" xfId="0" applyNumberFormat="1" applyFont="1" applyFill="1" applyBorder="1" applyAlignment="1">
      <alignment horizontal="right" vertical="center"/>
    </xf>
    <xf numFmtId="166" fontId="7" fillId="2" borderId="18" xfId="0" applyNumberFormat="1" applyFont="1" applyFill="1" applyBorder="1" applyAlignment="1">
      <alignment horizontal="right" vertical="center"/>
    </xf>
    <xf numFmtId="165" fontId="0" fillId="3" borderId="12" xfId="0" applyNumberFormat="1" applyFont="1" applyFill="1" applyBorder="1" applyAlignment="1">
      <alignment vertical="center"/>
    </xf>
    <xf numFmtId="165" fontId="6" fillId="3" borderId="19" xfId="0" applyNumberFormat="1" applyFont="1" applyFill="1" applyBorder="1" applyAlignment="1">
      <alignment vertical="center"/>
    </xf>
    <xf numFmtId="164" fontId="6" fillId="3" borderId="19" xfId="0" applyFont="1" applyFill="1" applyBorder="1" applyAlignment="1">
      <alignment vertical="center"/>
    </xf>
    <xf numFmtId="166" fontId="6" fillId="3" borderId="19" xfId="0" applyNumberFormat="1" applyFont="1" applyFill="1" applyBorder="1" applyAlignment="1">
      <alignment vertical="center"/>
    </xf>
    <xf numFmtId="166" fontId="6" fillId="3" borderId="20" xfId="0" applyNumberFormat="1" applyFont="1" applyFill="1" applyBorder="1" applyAlignment="1">
      <alignment vertical="center"/>
    </xf>
    <xf numFmtId="167" fontId="10" fillId="0" borderId="21" xfId="0" applyNumberFormat="1" applyFont="1" applyBorder="1" applyAlignment="1">
      <alignment horizontal="right" vertical="center"/>
    </xf>
    <xf numFmtId="165" fontId="6" fillId="3" borderId="4" xfId="0" applyNumberFormat="1" applyFont="1" applyFill="1" applyBorder="1" applyAlignment="1">
      <alignment vertical="center"/>
    </xf>
    <xf numFmtId="164" fontId="6" fillId="3" borderId="4" xfId="0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vertical="center"/>
    </xf>
    <xf numFmtId="167" fontId="10" fillId="0" borderId="8" xfId="0" applyNumberFormat="1" applyFont="1" applyBorder="1" applyAlignment="1">
      <alignment horizontal="right" vertical="center"/>
    </xf>
    <xf numFmtId="165" fontId="7" fillId="3" borderId="22" xfId="0" applyNumberFormat="1" applyFont="1" applyFill="1" applyBorder="1" applyAlignment="1">
      <alignment vertical="center"/>
    </xf>
    <xf numFmtId="165" fontId="0" fillId="3" borderId="2" xfId="0" applyNumberFormat="1" applyFont="1" applyFill="1" applyBorder="1" applyAlignment="1">
      <alignment vertical="center"/>
    </xf>
    <xf numFmtId="164" fontId="0" fillId="3" borderId="2" xfId="0" applyFont="1" applyFill="1" applyBorder="1" applyAlignment="1">
      <alignment vertical="center" wrapText="1"/>
    </xf>
    <xf numFmtId="164" fontId="7" fillId="3" borderId="2" xfId="0" applyFont="1" applyFill="1" applyBorder="1" applyAlignment="1">
      <alignment vertical="center"/>
    </xf>
    <xf numFmtId="166" fontId="0" fillId="3" borderId="2" xfId="0" applyNumberFormat="1" applyFont="1" applyFill="1" applyBorder="1" applyAlignment="1">
      <alignment horizontal="right" vertical="center"/>
    </xf>
    <xf numFmtId="166" fontId="7" fillId="3" borderId="2" xfId="0" applyNumberFormat="1" applyFont="1" applyFill="1" applyBorder="1" applyAlignment="1">
      <alignment vertical="center"/>
    </xf>
    <xf numFmtId="166" fontId="0" fillId="3" borderId="23" xfId="0" applyNumberFormat="1" applyFont="1" applyFill="1" applyBorder="1" applyAlignment="1">
      <alignment vertical="center"/>
    </xf>
    <xf numFmtId="165" fontId="7" fillId="3" borderId="9" xfId="0" applyNumberFormat="1" applyFont="1" applyFill="1" applyBorder="1" applyAlignment="1">
      <alignment vertical="center"/>
    </xf>
    <xf numFmtId="165" fontId="0" fillId="3" borderId="4" xfId="0" applyNumberFormat="1" applyFont="1" applyFill="1" applyBorder="1" applyAlignment="1">
      <alignment vertical="center"/>
    </xf>
    <xf numFmtId="164" fontId="0" fillId="3" borderId="4" xfId="0" applyFont="1" applyFill="1" applyBorder="1" applyAlignment="1">
      <alignment vertical="center" wrapText="1"/>
    </xf>
    <xf numFmtId="164" fontId="7" fillId="3" borderId="4" xfId="0" applyFont="1" applyFill="1" applyBorder="1" applyAlignment="1">
      <alignment vertical="center"/>
    </xf>
    <xf numFmtId="166" fontId="0" fillId="3" borderId="4" xfId="0" applyNumberFormat="1" applyFont="1" applyFill="1" applyBorder="1" applyAlignment="1">
      <alignment horizontal="right" vertical="center"/>
    </xf>
    <xf numFmtId="166" fontId="7" fillId="3" borderId="4" xfId="0" applyNumberFormat="1" applyFont="1" applyFill="1" applyBorder="1" applyAlignment="1">
      <alignment vertical="center"/>
    </xf>
    <xf numFmtId="166" fontId="0" fillId="3" borderId="7" xfId="0" applyNumberFormat="1" applyFont="1" applyFill="1" applyBorder="1" applyAlignment="1">
      <alignment vertical="center"/>
    </xf>
    <xf numFmtId="165" fontId="7" fillId="2" borderId="9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4" fontId="7" fillId="2" borderId="10" xfId="0" applyFont="1" applyFill="1" applyBorder="1" applyAlignment="1">
      <alignment vertical="center"/>
    </xf>
    <xf numFmtId="166" fontId="7" fillId="2" borderId="10" xfId="0" applyNumberFormat="1" applyFont="1" applyFill="1" applyBorder="1" applyAlignment="1">
      <alignment vertical="center"/>
    </xf>
    <xf numFmtId="167" fontId="8" fillId="2" borderId="24" xfId="0" applyNumberFormat="1" applyFont="1" applyFill="1" applyBorder="1" applyAlignment="1">
      <alignment horizontal="right" vertical="center"/>
    </xf>
    <xf numFmtId="166" fontId="6" fillId="3" borderId="19" xfId="0" applyNumberFormat="1" applyFont="1" applyFill="1" applyBorder="1" applyAlignment="1">
      <alignment horizontal="right" vertical="center"/>
    </xf>
    <xf numFmtId="166" fontId="6" fillId="3" borderId="20" xfId="0" applyNumberFormat="1" applyFont="1" applyFill="1" applyBorder="1" applyAlignment="1">
      <alignment horizontal="right" vertical="center"/>
    </xf>
    <xf numFmtId="164" fontId="6" fillId="3" borderId="25" xfId="0" applyFont="1" applyFill="1" applyBorder="1" applyAlignment="1">
      <alignment vertical="center"/>
    </xf>
    <xf numFmtId="166" fontId="6" fillId="3" borderId="25" xfId="0" applyNumberFormat="1" applyFont="1" applyFill="1" applyBorder="1" applyAlignment="1">
      <alignment vertical="center"/>
    </xf>
    <xf numFmtId="166" fontId="6" fillId="3" borderId="26" xfId="0" applyNumberFormat="1" applyFont="1" applyFill="1" applyBorder="1" applyAlignment="1">
      <alignment horizontal="right" vertical="center"/>
    </xf>
    <xf numFmtId="164" fontId="6" fillId="3" borderId="25" xfId="0" applyFont="1" applyFill="1" applyBorder="1" applyAlignment="1">
      <alignment vertical="center" wrapText="1"/>
    </xf>
    <xf numFmtId="165" fontId="0" fillId="3" borderId="27" xfId="0" applyNumberFormat="1" applyFont="1" applyFill="1" applyBorder="1" applyAlignment="1">
      <alignment vertical="center"/>
    </xf>
    <xf numFmtId="165" fontId="7" fillId="2" borderId="27" xfId="0" applyNumberFormat="1" applyFont="1" applyFill="1" applyBorder="1" applyAlignment="1">
      <alignment vertical="center"/>
    </xf>
    <xf numFmtId="165" fontId="7" fillId="2" borderId="25" xfId="0" applyNumberFormat="1" applyFont="1" applyFill="1" applyBorder="1" applyAlignment="1">
      <alignment vertical="center"/>
    </xf>
    <xf numFmtId="164" fontId="7" fillId="2" borderId="25" xfId="0" applyFont="1" applyFill="1" applyBorder="1" applyAlignment="1">
      <alignment vertical="center"/>
    </xf>
    <xf numFmtId="164" fontId="7" fillId="3" borderId="28" xfId="0" applyFont="1" applyFill="1" applyBorder="1" applyAlignment="1">
      <alignment vertical="center"/>
    </xf>
    <xf numFmtId="166" fontId="7" fillId="2" borderId="29" xfId="0" applyNumberFormat="1" applyFont="1" applyFill="1" applyBorder="1" applyAlignment="1">
      <alignment vertical="center"/>
    </xf>
    <xf numFmtId="166" fontId="7" fillId="2" borderId="28" xfId="0" applyNumberFormat="1" applyFont="1" applyFill="1" applyBorder="1" applyAlignment="1">
      <alignment vertical="center"/>
    </xf>
    <xf numFmtId="166" fontId="7" fillId="2" borderId="29" xfId="0" applyNumberFormat="1" applyFont="1" applyFill="1" applyBorder="1" applyAlignment="1">
      <alignment horizontal="right" vertical="center"/>
    </xf>
    <xf numFmtId="167" fontId="8" fillId="2" borderId="30" xfId="0" applyNumberFormat="1" applyFont="1" applyFill="1" applyBorder="1" applyAlignment="1">
      <alignment horizontal="right" vertical="center"/>
    </xf>
    <xf numFmtId="165" fontId="7" fillId="2" borderId="19" xfId="0" applyNumberFormat="1" applyFont="1" applyFill="1" applyBorder="1" applyAlignment="1">
      <alignment vertical="center"/>
    </xf>
    <xf numFmtId="164" fontId="7" fillId="2" borderId="19" xfId="0" applyFont="1" applyFill="1" applyBorder="1" applyAlignment="1">
      <alignment vertical="center"/>
    </xf>
    <xf numFmtId="164" fontId="7" fillId="3" borderId="0" xfId="0" applyFont="1" applyFill="1" applyBorder="1" applyAlignment="1">
      <alignment vertical="center"/>
    </xf>
    <xf numFmtId="166" fontId="7" fillId="2" borderId="31" xfId="0" applyNumberFormat="1" applyFont="1" applyFill="1" applyBorder="1" applyAlignment="1">
      <alignment vertical="center"/>
    </xf>
    <xf numFmtId="166" fontId="7" fillId="2" borderId="0" xfId="0" applyNumberFormat="1" applyFont="1" applyFill="1" applyBorder="1" applyAlignment="1">
      <alignment vertical="center"/>
    </xf>
    <xf numFmtId="166" fontId="7" fillId="2" borderId="31" xfId="0" applyNumberFormat="1" applyFont="1" applyFill="1" applyBorder="1" applyAlignment="1">
      <alignment horizontal="right" vertical="center"/>
    </xf>
    <xf numFmtId="167" fontId="8" fillId="2" borderId="21" xfId="0" applyNumberFormat="1" applyFont="1" applyFill="1" applyBorder="1" applyAlignment="1">
      <alignment horizontal="right" vertical="center"/>
    </xf>
    <xf numFmtId="165" fontId="7" fillId="2" borderId="32" xfId="0" applyNumberFormat="1" applyFont="1" applyFill="1" applyBorder="1" applyAlignment="1">
      <alignment vertical="center"/>
    </xf>
    <xf numFmtId="165" fontId="7" fillId="2" borderId="18" xfId="0" applyNumberFormat="1" applyFont="1" applyFill="1" applyBorder="1" applyAlignment="1">
      <alignment vertical="center"/>
    </xf>
    <xf numFmtId="164" fontId="7" fillId="2" borderId="33" xfId="0" applyFont="1" applyFill="1" applyBorder="1" applyAlignment="1">
      <alignment vertical="center"/>
    </xf>
    <xf numFmtId="166" fontId="7" fillId="2" borderId="17" xfId="0" applyNumberFormat="1" applyFont="1" applyFill="1" applyBorder="1" applyAlignment="1">
      <alignment vertical="center"/>
    </xf>
    <xf numFmtId="166" fontId="7" fillId="2" borderId="33" xfId="0" applyNumberFormat="1" applyFont="1" applyFill="1" applyBorder="1" applyAlignment="1">
      <alignment vertical="center"/>
    </xf>
    <xf numFmtId="165" fontId="7" fillId="3" borderId="15" xfId="0" applyNumberFormat="1" applyFont="1" applyFill="1" applyBorder="1" applyAlignment="1">
      <alignment vertical="center"/>
    </xf>
    <xf numFmtId="164" fontId="6" fillId="3" borderId="13" xfId="0" applyFont="1" applyFill="1" applyBorder="1" applyAlignment="1">
      <alignment vertical="center" wrapText="1"/>
    </xf>
    <xf numFmtId="164" fontId="7" fillId="3" borderId="13" xfId="0" applyFont="1" applyFill="1" applyBorder="1" applyAlignment="1">
      <alignment vertical="center"/>
    </xf>
    <xf numFmtId="165" fontId="7" fillId="2" borderId="34" xfId="0" applyNumberFormat="1" applyFont="1" applyFill="1" applyBorder="1" applyAlignment="1">
      <alignment vertical="center"/>
    </xf>
    <xf numFmtId="165" fontId="6" fillId="2" borderId="25" xfId="0" applyNumberFormat="1" applyFont="1" applyFill="1" applyBorder="1" applyAlignment="1">
      <alignment vertical="center"/>
    </xf>
    <xf numFmtId="164" fontId="7" fillId="2" borderId="25" xfId="0" applyFont="1" applyFill="1" applyBorder="1" applyAlignment="1">
      <alignment vertical="center" wrapText="1"/>
    </xf>
    <xf numFmtId="166" fontId="7" fillId="2" borderId="25" xfId="0" applyNumberFormat="1" applyFont="1" applyFill="1" applyBorder="1" applyAlignment="1">
      <alignment vertical="center"/>
    </xf>
    <xf numFmtId="167" fontId="8" fillId="2" borderId="8" xfId="0" applyNumberFormat="1" applyFont="1" applyFill="1" applyBorder="1" applyAlignment="1">
      <alignment horizontal="right" vertical="center"/>
    </xf>
    <xf numFmtId="165" fontId="7" fillId="3" borderId="27" xfId="0" applyNumberFormat="1" applyFont="1" applyFill="1" applyBorder="1" applyAlignment="1">
      <alignment vertical="center"/>
    </xf>
    <xf numFmtId="164" fontId="0" fillId="3" borderId="0" xfId="0" applyFill="1" applyAlignment="1">
      <alignment/>
    </xf>
    <xf numFmtId="164" fontId="0" fillId="3" borderId="35" xfId="0" applyFont="1" applyFill="1" applyBorder="1" applyAlignment="1">
      <alignment vertical="center"/>
    </xf>
    <xf numFmtId="164" fontId="7" fillId="3" borderId="35" xfId="0" applyFont="1" applyFill="1" applyBorder="1" applyAlignment="1">
      <alignment vertical="center"/>
    </xf>
    <xf numFmtId="166" fontId="6" fillId="3" borderId="35" xfId="0" applyNumberFormat="1" applyFont="1" applyFill="1" applyBorder="1" applyAlignment="1">
      <alignment vertical="center"/>
    </xf>
    <xf numFmtId="166" fontId="6" fillId="3" borderId="6" xfId="0" applyNumberFormat="1" applyFont="1" applyFill="1" applyBorder="1" applyAlignment="1">
      <alignment vertical="center"/>
    </xf>
    <xf numFmtId="165" fontId="6" fillId="2" borderId="18" xfId="0" applyNumberFormat="1" applyFont="1" applyFill="1" applyBorder="1" applyAlignment="1">
      <alignment vertical="center"/>
    </xf>
    <xf numFmtId="164" fontId="6" fillId="2" borderId="18" xfId="0" applyFont="1" applyFill="1" applyBorder="1" applyAlignment="1">
      <alignment vertical="center"/>
    </xf>
    <xf numFmtId="166" fontId="7" fillId="2" borderId="36" xfId="0" applyNumberFormat="1" applyFont="1" applyFill="1" applyBorder="1" applyAlignment="1">
      <alignment vertical="center"/>
    </xf>
    <xf numFmtId="165" fontId="7" fillId="3" borderId="37" xfId="0" applyNumberFormat="1" applyFont="1" applyFill="1" applyBorder="1" applyAlignment="1">
      <alignment vertical="center"/>
    </xf>
    <xf numFmtId="165" fontId="6" fillId="3" borderId="38" xfId="0" applyNumberFormat="1" applyFont="1" applyFill="1" applyBorder="1" applyAlignment="1">
      <alignment vertical="center"/>
    </xf>
    <xf numFmtId="164" fontId="6" fillId="3" borderId="39" xfId="0" applyFont="1" applyFill="1" applyBorder="1" applyAlignment="1">
      <alignment vertical="center" wrapText="1"/>
    </xf>
    <xf numFmtId="164" fontId="0" fillId="3" borderId="38" xfId="0" applyFont="1" applyFill="1" applyBorder="1" applyAlignment="1">
      <alignment vertical="center"/>
    </xf>
    <xf numFmtId="166" fontId="6" fillId="3" borderId="38" xfId="0" applyNumberFormat="1" applyFont="1" applyFill="1" applyBorder="1" applyAlignment="1">
      <alignment vertical="center"/>
    </xf>
    <xf numFmtId="166" fontId="6" fillId="3" borderId="40" xfId="0" applyNumberFormat="1" applyFont="1" applyFill="1" applyBorder="1" applyAlignment="1">
      <alignment vertical="center"/>
    </xf>
    <xf numFmtId="165" fontId="7" fillId="2" borderId="41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164" fontId="7" fillId="3" borderId="19" xfId="0" applyFont="1" applyFill="1" applyBorder="1" applyAlignment="1">
      <alignment vertical="center"/>
    </xf>
    <xf numFmtId="165" fontId="7" fillId="3" borderId="42" xfId="0" applyNumberFormat="1" applyFont="1" applyFill="1" applyBorder="1" applyAlignment="1">
      <alignment vertical="center"/>
    </xf>
    <xf numFmtId="165" fontId="6" fillId="3" borderId="43" xfId="0" applyNumberFormat="1" applyFont="1" applyFill="1" applyBorder="1" applyAlignment="1">
      <alignment vertical="center"/>
    </xf>
    <xf numFmtId="164" fontId="6" fillId="3" borderId="2" xfId="0" applyFont="1" applyFill="1" applyBorder="1" applyAlignment="1">
      <alignment vertical="center"/>
    </xf>
    <xf numFmtId="166" fontId="6" fillId="3" borderId="2" xfId="0" applyNumberFormat="1" applyFont="1" applyFill="1" applyBorder="1" applyAlignment="1">
      <alignment vertical="center"/>
    </xf>
    <xf numFmtId="165" fontId="7" fillId="3" borderId="12" xfId="0" applyNumberFormat="1" applyFont="1" applyFill="1" applyBorder="1" applyAlignment="1">
      <alignment vertical="center"/>
    </xf>
    <xf numFmtId="165" fontId="6" fillId="3" borderId="44" xfId="0" applyNumberFormat="1" applyFont="1" applyFill="1" applyBorder="1" applyAlignment="1">
      <alignment vertical="center"/>
    </xf>
    <xf numFmtId="165" fontId="6" fillId="3" borderId="6" xfId="0" applyNumberFormat="1" applyFont="1" applyFill="1" applyBorder="1" applyAlignment="1">
      <alignment vertical="center"/>
    </xf>
    <xf numFmtId="165" fontId="6" fillId="3" borderId="29" xfId="0" applyNumberFormat="1" applyFont="1" applyFill="1" applyBorder="1" applyAlignment="1">
      <alignment vertical="center"/>
    </xf>
    <xf numFmtId="164" fontId="11" fillId="0" borderId="4" xfId="0" applyFont="1" applyBorder="1" applyAlignment="1">
      <alignment vertical="top" wrapText="1"/>
    </xf>
    <xf numFmtId="165" fontId="7" fillId="2" borderId="45" xfId="0" applyNumberFormat="1" applyFont="1" applyFill="1" applyBorder="1" applyAlignment="1">
      <alignment vertical="center"/>
    </xf>
    <xf numFmtId="165" fontId="7" fillId="2" borderId="29" xfId="0" applyNumberFormat="1" applyFont="1" applyFill="1" applyBorder="1" applyAlignment="1">
      <alignment vertical="center"/>
    </xf>
    <xf numFmtId="165" fontId="7" fillId="3" borderId="2" xfId="0" applyNumberFormat="1" applyFont="1" applyFill="1" applyBorder="1" applyAlignment="1">
      <alignment vertical="center"/>
    </xf>
    <xf numFmtId="165" fontId="6" fillId="3" borderId="2" xfId="0" applyNumberFormat="1" applyFont="1" applyFill="1" applyBorder="1" applyAlignment="1">
      <alignment vertical="center"/>
    </xf>
    <xf numFmtId="167" fontId="10" fillId="3" borderId="2" xfId="0" applyNumberFormat="1" applyFont="1" applyFill="1" applyBorder="1" applyAlignment="1">
      <alignment horizontal="right" vertical="center"/>
    </xf>
    <xf numFmtId="165" fontId="6" fillId="3" borderId="14" xfId="0" applyNumberFormat="1" applyFont="1" applyFill="1" applyBorder="1" applyAlignment="1">
      <alignment vertical="center"/>
    </xf>
    <xf numFmtId="164" fontId="7" fillId="3" borderId="46" xfId="0" applyFont="1" applyFill="1" applyBorder="1" applyAlignment="1">
      <alignment vertical="center"/>
    </xf>
    <xf numFmtId="166" fontId="7" fillId="3" borderId="46" xfId="0" applyNumberFormat="1" applyFont="1" applyFill="1" applyBorder="1" applyAlignment="1">
      <alignment vertical="center"/>
    </xf>
    <xf numFmtId="166" fontId="6" fillId="3" borderId="14" xfId="0" applyNumberFormat="1" applyFont="1" applyFill="1" applyBorder="1" applyAlignment="1">
      <alignment vertical="center"/>
    </xf>
    <xf numFmtId="165" fontId="7" fillId="3" borderId="20" xfId="0" applyNumberFormat="1" applyFont="1" applyFill="1" applyBorder="1" applyAlignment="1">
      <alignment vertical="center"/>
    </xf>
    <xf numFmtId="166" fontId="6" fillId="3" borderId="0" xfId="0" applyNumberFormat="1" applyFont="1" applyFill="1" applyBorder="1" applyAlignment="1">
      <alignment vertical="center"/>
    </xf>
    <xf numFmtId="165" fontId="6" fillId="3" borderId="20" xfId="0" applyNumberFormat="1" applyFont="1" applyFill="1" applyBorder="1" applyAlignment="1">
      <alignment vertical="center"/>
    </xf>
    <xf numFmtId="166" fontId="6" fillId="3" borderId="46" xfId="0" applyNumberFormat="1" applyFont="1" applyFill="1" applyBorder="1" applyAlignment="1">
      <alignment vertical="center"/>
    </xf>
    <xf numFmtId="164" fontId="6" fillId="3" borderId="0" xfId="0" applyFont="1" applyFill="1" applyBorder="1" applyAlignment="1">
      <alignment vertical="center"/>
    </xf>
    <xf numFmtId="167" fontId="10" fillId="0" borderId="30" xfId="0" applyNumberFormat="1" applyFont="1" applyBorder="1" applyAlignment="1">
      <alignment horizontal="right" vertical="center"/>
    </xf>
    <xf numFmtId="166" fontId="6" fillId="3" borderId="4" xfId="0" applyNumberFormat="1" applyFont="1" applyFill="1" applyBorder="1" applyAlignment="1">
      <alignment horizontal="left" vertical="center" indent="1"/>
    </xf>
    <xf numFmtId="166" fontId="6" fillId="3" borderId="13" xfId="0" applyNumberFormat="1" applyFont="1" applyFill="1" applyBorder="1" applyAlignment="1">
      <alignment horizontal="left" vertical="center" indent="1"/>
    </xf>
    <xf numFmtId="165" fontId="6" fillId="2" borderId="10" xfId="0" applyNumberFormat="1" applyFont="1" applyFill="1" applyBorder="1" applyAlignment="1">
      <alignment vertical="center"/>
    </xf>
    <xf numFmtId="165" fontId="6" fillId="3" borderId="13" xfId="0" applyNumberFormat="1" applyFont="1" applyFill="1" applyBorder="1" applyAlignment="1">
      <alignment vertical="center" wrapText="1"/>
    </xf>
    <xf numFmtId="165" fontId="8" fillId="2" borderId="16" xfId="0" applyNumberFormat="1" applyFont="1" applyFill="1" applyBorder="1" applyAlignment="1">
      <alignment/>
    </xf>
    <xf numFmtId="165" fontId="8" fillId="2" borderId="47" xfId="0" applyNumberFormat="1" applyFont="1" applyFill="1" applyBorder="1" applyAlignment="1">
      <alignment/>
    </xf>
    <xf numFmtId="164" fontId="8" fillId="2" borderId="47" xfId="0" applyFont="1" applyFill="1" applyBorder="1" applyAlignment="1">
      <alignment/>
    </xf>
    <xf numFmtId="166" fontId="8" fillId="2" borderId="47" xfId="0" applyNumberFormat="1" applyFont="1" applyFill="1" applyBorder="1" applyAlignment="1">
      <alignment/>
    </xf>
    <xf numFmtId="167" fontId="8" fillId="2" borderId="48" xfId="0" applyNumberFormat="1" applyFont="1" applyFill="1" applyBorder="1" applyAlignment="1">
      <alignment horizontal="right"/>
    </xf>
    <xf numFmtId="165" fontId="12" fillId="0" borderId="1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164" fontId="10" fillId="0" borderId="13" xfId="0" applyFont="1" applyBorder="1" applyAlignment="1">
      <alignment/>
    </xf>
    <xf numFmtId="166" fontId="10" fillId="0" borderId="13" xfId="0" applyNumberFormat="1" applyFont="1" applyBorder="1" applyAlignment="1">
      <alignment/>
    </xf>
    <xf numFmtId="167" fontId="10" fillId="0" borderId="21" xfId="0" applyNumberFormat="1" applyFont="1" applyFill="1" applyBorder="1" applyAlignment="1">
      <alignment horizontal="right"/>
    </xf>
    <xf numFmtId="165" fontId="12" fillId="0" borderId="12" xfId="0" applyNumberFormat="1" applyFont="1" applyBorder="1" applyAlignment="1">
      <alignment/>
    </xf>
    <xf numFmtId="165" fontId="10" fillId="0" borderId="4" xfId="0" applyNumberFormat="1" applyFont="1" applyBorder="1" applyAlignment="1">
      <alignment/>
    </xf>
    <xf numFmtId="164" fontId="10" fillId="0" borderId="19" xfId="0" applyFont="1" applyBorder="1" applyAlignment="1">
      <alignment/>
    </xf>
    <xf numFmtId="166" fontId="10" fillId="0" borderId="25" xfId="0" applyNumberFormat="1" applyFont="1" applyBorder="1" applyAlignment="1">
      <alignment vertical="top"/>
    </xf>
    <xf numFmtId="166" fontId="10" fillId="0" borderId="19" xfId="0" applyNumberFormat="1" applyFont="1" applyBorder="1" applyAlignment="1">
      <alignment vertical="top"/>
    </xf>
    <xf numFmtId="167" fontId="10" fillId="0" borderId="8" xfId="0" applyNumberFormat="1" applyFont="1" applyFill="1" applyBorder="1" applyAlignment="1">
      <alignment horizontal="right" vertical="top"/>
    </xf>
    <xf numFmtId="165" fontId="10" fillId="0" borderId="19" xfId="0" applyNumberFormat="1" applyFont="1" applyBorder="1" applyAlignment="1">
      <alignment/>
    </xf>
    <xf numFmtId="165" fontId="10" fillId="0" borderId="25" xfId="0" applyNumberFormat="1" applyFont="1" applyBorder="1" applyAlignment="1">
      <alignment/>
    </xf>
    <xf numFmtId="164" fontId="10" fillId="0" borderId="25" xfId="0" applyFont="1" applyBorder="1" applyAlignment="1">
      <alignment/>
    </xf>
    <xf numFmtId="166" fontId="10" fillId="0" borderId="25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7" fontId="10" fillId="0" borderId="8" xfId="0" applyNumberFormat="1" applyFont="1" applyFill="1" applyBorder="1" applyAlignment="1">
      <alignment horizontal="right"/>
    </xf>
    <xf numFmtId="165" fontId="7" fillId="2" borderId="37" xfId="0" applyNumberFormat="1" applyFont="1" applyFill="1" applyBorder="1" applyAlignment="1">
      <alignment vertical="center"/>
    </xf>
    <xf numFmtId="165" fontId="6" fillId="2" borderId="38" xfId="0" applyNumberFormat="1" applyFont="1" applyFill="1" applyBorder="1" applyAlignment="1">
      <alignment vertical="center"/>
    </xf>
    <xf numFmtId="164" fontId="7" fillId="2" borderId="49" xfId="0" applyFont="1" applyFill="1" applyBorder="1" applyAlignment="1">
      <alignment vertical="center"/>
    </xf>
    <xf numFmtId="166" fontId="7" fillId="2" borderId="38" xfId="0" applyNumberFormat="1" applyFont="1" applyFill="1" applyBorder="1" applyAlignment="1">
      <alignment vertical="center"/>
    </xf>
    <xf numFmtId="167" fontId="8" fillId="2" borderId="50" xfId="0" applyNumberFormat="1" applyFont="1" applyFill="1" applyBorder="1" applyAlignment="1">
      <alignment horizontal="right" vertical="center"/>
    </xf>
    <xf numFmtId="164" fontId="10" fillId="3" borderId="4" xfId="0" applyFont="1" applyFill="1" applyBorder="1" applyAlignment="1">
      <alignment horizontal="left" vertical="center"/>
    </xf>
    <xf numFmtId="164" fontId="10" fillId="3" borderId="4" xfId="0" applyFont="1" applyFill="1" applyBorder="1" applyAlignment="1">
      <alignment/>
    </xf>
    <xf numFmtId="165" fontId="7" fillId="3" borderId="51" xfId="0" applyNumberFormat="1" applyFont="1" applyFill="1" applyBorder="1" applyAlignment="1">
      <alignment vertical="center"/>
    </xf>
    <xf numFmtId="165" fontId="7" fillId="2" borderId="52" xfId="0" applyNumberFormat="1" applyFont="1" applyFill="1" applyBorder="1" applyAlignment="1">
      <alignment vertical="center"/>
    </xf>
    <xf numFmtId="165" fontId="6" fillId="2" borderId="52" xfId="0" applyNumberFormat="1" applyFont="1" applyFill="1" applyBorder="1" applyAlignment="1">
      <alignment vertical="center"/>
    </xf>
    <xf numFmtId="164" fontId="7" fillId="2" borderId="52" xfId="0" applyFont="1" applyFill="1" applyBorder="1" applyAlignment="1">
      <alignment vertical="center"/>
    </xf>
    <xf numFmtId="166" fontId="7" fillId="2" borderId="52" xfId="0" applyNumberFormat="1" applyFont="1" applyFill="1" applyBorder="1" applyAlignment="1">
      <alignment vertical="center"/>
    </xf>
    <xf numFmtId="167" fontId="8" fillId="2" borderId="52" xfId="0" applyNumberFormat="1" applyFont="1" applyFill="1" applyBorder="1" applyAlignment="1">
      <alignment horizontal="right" vertical="center"/>
    </xf>
    <xf numFmtId="167" fontId="8" fillId="0" borderId="11" xfId="0" applyNumberFormat="1" applyFont="1" applyBorder="1" applyAlignment="1">
      <alignment horizontal="right" vertical="center"/>
    </xf>
    <xf numFmtId="165" fontId="7" fillId="3" borderId="4" xfId="0" applyNumberFormat="1" applyFont="1" applyFill="1" applyBorder="1" applyAlignment="1">
      <alignment vertical="center"/>
    </xf>
    <xf numFmtId="166" fontId="9" fillId="3" borderId="4" xfId="0" applyNumberFormat="1" applyFont="1" applyFill="1" applyBorder="1" applyAlignment="1">
      <alignment vertical="center"/>
    </xf>
    <xf numFmtId="164" fontId="7" fillId="4" borderId="22" xfId="0" applyFont="1" applyFill="1" applyBorder="1" applyAlignment="1">
      <alignment horizontal="center" vertical="center"/>
    </xf>
    <xf numFmtId="164" fontId="7" fillId="4" borderId="53" xfId="0" applyFont="1" applyFill="1" applyBorder="1" applyAlignment="1">
      <alignment vertical="center"/>
    </xf>
    <xf numFmtId="166" fontId="7" fillId="4" borderId="47" xfId="0" applyNumberFormat="1" applyFont="1" applyFill="1" applyBorder="1" applyAlignment="1">
      <alignment vertical="center"/>
    </xf>
    <xf numFmtId="167" fontId="8" fillId="4" borderId="48" xfId="0" applyNumberFormat="1" applyFont="1" applyFill="1" applyBorder="1" applyAlignment="1">
      <alignment horizontal="right" vertical="center"/>
    </xf>
    <xf numFmtId="165" fontId="7" fillId="3" borderId="0" xfId="0" applyNumberFormat="1" applyFont="1" applyFill="1" applyBorder="1" applyAlignment="1">
      <alignment vertical="center"/>
    </xf>
    <xf numFmtId="164" fontId="6" fillId="3" borderId="0" xfId="0" applyFont="1" applyFill="1" applyBorder="1" applyAlignment="1">
      <alignment horizontal="center" vertical="center"/>
    </xf>
    <xf numFmtId="168" fontId="6" fillId="3" borderId="0" xfId="0" applyNumberFormat="1" applyFont="1" applyFill="1" applyBorder="1" applyAlignment="1">
      <alignment vertical="center"/>
    </xf>
    <xf numFmtId="167" fontId="6" fillId="3" borderId="0" xfId="0" applyNumberFormat="1" applyFont="1" applyFill="1" applyBorder="1" applyAlignment="1">
      <alignment vertical="center"/>
    </xf>
    <xf numFmtId="165" fontId="0" fillId="3" borderId="0" xfId="0" applyNumberFormat="1" applyFont="1" applyFill="1" applyBorder="1" applyAlignment="1">
      <alignment horizontal="center" vertical="center"/>
    </xf>
    <xf numFmtId="168" fontId="6" fillId="3" borderId="0" xfId="0" applyNumberFormat="1" applyFont="1" applyFill="1" applyBorder="1" applyAlignment="1">
      <alignment horizontal="center" vertical="center"/>
    </xf>
    <xf numFmtId="164" fontId="9" fillId="3" borderId="0" xfId="0" applyFont="1" applyFill="1" applyBorder="1" applyAlignment="1">
      <alignment vertical="center"/>
    </xf>
    <xf numFmtId="165" fontId="0" fillId="3" borderId="0" xfId="0" applyNumberFormat="1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164" fontId="6" fillId="3" borderId="0" xfId="0" applyFont="1" applyFill="1" applyBorder="1" applyAlignment="1">
      <alignment vertical="center" wrapText="1"/>
    </xf>
    <xf numFmtId="167" fontId="7" fillId="3" borderId="0" xfId="0" applyNumberFormat="1" applyFont="1" applyFill="1" applyBorder="1" applyAlignment="1">
      <alignment vertical="center"/>
    </xf>
    <xf numFmtId="165" fontId="13" fillId="3" borderId="0" xfId="0" applyNumberFormat="1" applyFont="1" applyFill="1" applyBorder="1" applyAlignment="1">
      <alignment vertical="center"/>
    </xf>
    <xf numFmtId="165" fontId="14" fillId="3" borderId="0" xfId="0" applyNumberFormat="1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8" fontId="14" fillId="3" borderId="0" xfId="0" applyNumberFormat="1" applyFont="1" applyFill="1" applyBorder="1" applyAlignment="1">
      <alignment horizontal="right" vertical="center"/>
    </xf>
    <xf numFmtId="167" fontId="13" fillId="3" borderId="0" xfId="0" applyNumberFormat="1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8" fontId="13" fillId="3" borderId="0" xfId="0" applyNumberFormat="1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/>
    </xf>
    <xf numFmtId="168" fontId="14" fillId="3" borderId="0" xfId="0" applyNumberFormat="1" applyFont="1" applyFill="1" applyBorder="1" applyAlignment="1">
      <alignment vertical="center"/>
    </xf>
    <xf numFmtId="165" fontId="14" fillId="3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tabSelected="1" workbookViewId="0" topLeftCell="A77">
      <selection activeCell="A96" sqref="A96:IV96"/>
    </sheetView>
  </sheetViews>
  <sheetFormatPr defaultColWidth="9.00390625" defaultRowHeight="12.75"/>
  <cols>
    <col min="1" max="1" width="5.125" style="0" customWidth="1"/>
    <col min="2" max="2" width="8.00390625" style="0" customWidth="1"/>
    <col min="3" max="3" width="47.625" style="0" customWidth="1"/>
    <col min="4" max="4" width="0" style="0" hidden="1" customWidth="1"/>
    <col min="5" max="5" width="14.375" style="0" customWidth="1"/>
    <col min="6" max="6" width="0" style="0" hidden="1" customWidth="1"/>
    <col min="7" max="7" width="13.125" style="0" customWidth="1"/>
    <col min="8" max="8" width="12.75390625" style="0" customWidth="1"/>
  </cols>
  <sheetData>
    <row r="1" ht="7.5" customHeight="1">
      <c r="G1" s="1"/>
    </row>
    <row r="2" spans="3:9" ht="17.25" customHeight="1">
      <c r="C2" s="2"/>
      <c r="G2" s="3" t="s">
        <v>0</v>
      </c>
      <c r="H2" s="3"/>
      <c r="I2" s="4"/>
    </row>
    <row r="3" ht="6" customHeight="1"/>
    <row r="4" ht="7.5" customHeight="1"/>
    <row r="5" spans="1:8" ht="18">
      <c r="A5" s="5" t="s">
        <v>1</v>
      </c>
      <c r="B5" s="5"/>
      <c r="C5" s="5"/>
      <c r="D5" s="5"/>
      <c r="E5" s="5"/>
      <c r="F5" s="5"/>
      <c r="G5" s="5"/>
      <c r="H5" s="5"/>
    </row>
    <row r="6" spans="1:8" ht="8.25" customHeight="1">
      <c r="A6" s="6"/>
      <c r="B6" s="6"/>
      <c r="C6" s="6"/>
      <c r="D6" s="6"/>
      <c r="E6" s="6"/>
      <c r="F6" s="6"/>
      <c r="G6" s="6"/>
      <c r="H6" s="6"/>
    </row>
    <row r="7" spans="1:8" ht="1.5" customHeight="1" hidden="1">
      <c r="A7" s="6"/>
      <c r="B7" s="6"/>
      <c r="C7" s="6"/>
      <c r="D7" s="6"/>
      <c r="E7" s="6"/>
      <c r="F7" s="6"/>
      <c r="G7" s="6"/>
      <c r="H7" s="6"/>
    </row>
    <row r="8" ht="7.5" customHeight="1">
      <c r="C8" s="7"/>
    </row>
    <row r="9" ht="12.75" customHeight="1">
      <c r="H9" s="8" t="s">
        <v>2</v>
      </c>
    </row>
    <row r="10" spans="1:8" ht="14.25" customHeight="1">
      <c r="A10" s="9" t="s">
        <v>3</v>
      </c>
      <c r="B10" s="9"/>
      <c r="C10" s="10" t="s">
        <v>4</v>
      </c>
      <c r="D10" s="11"/>
      <c r="E10" s="10" t="s">
        <v>5</v>
      </c>
      <c r="F10" s="11"/>
      <c r="G10" s="10" t="s">
        <v>6</v>
      </c>
      <c r="H10" s="12" t="s">
        <v>7</v>
      </c>
    </row>
    <row r="11" spans="1:8" ht="12.75">
      <c r="A11" s="9"/>
      <c r="B11" s="9"/>
      <c r="C11" s="10"/>
      <c r="D11" s="13"/>
      <c r="E11" s="10"/>
      <c r="F11" s="13"/>
      <c r="G11" s="10" t="s">
        <v>8</v>
      </c>
      <c r="H11" s="12"/>
    </row>
    <row r="12" spans="1:8" ht="12.75">
      <c r="A12" s="14" t="s">
        <v>9</v>
      </c>
      <c r="B12" s="15" t="s">
        <v>10</v>
      </c>
      <c r="C12" s="10"/>
      <c r="D12" s="13"/>
      <c r="E12" s="10"/>
      <c r="F12" s="13"/>
      <c r="G12" s="10"/>
      <c r="H12" s="12" t="s">
        <v>8</v>
      </c>
    </row>
    <row r="13" spans="1:8" ht="12.75">
      <c r="A13" s="16">
        <v>1</v>
      </c>
      <c r="B13" s="17">
        <v>2</v>
      </c>
      <c r="C13" s="18">
        <v>3</v>
      </c>
      <c r="D13" s="19"/>
      <c r="E13" s="18">
        <v>4</v>
      </c>
      <c r="F13" s="19"/>
      <c r="G13" s="20">
        <v>5</v>
      </c>
      <c r="H13" s="21">
        <v>6</v>
      </c>
    </row>
    <row r="14" spans="1:8" ht="18" customHeight="1">
      <c r="A14" s="22" t="s">
        <v>11</v>
      </c>
      <c r="B14" s="23"/>
      <c r="C14" s="24" t="s">
        <v>12</v>
      </c>
      <c r="D14" s="24"/>
      <c r="E14" s="25">
        <f>SUM(E15:E17)</f>
        <v>558683.69</v>
      </c>
      <c r="F14" s="25"/>
      <c r="G14" s="25">
        <f>SUM(G15:G17)</f>
        <v>556829.45</v>
      </c>
      <c r="H14" s="26">
        <f aca="true" t="shared" si="0" ref="H14:H24">G14/E14*100%</f>
        <v>0.9966810557866832</v>
      </c>
    </row>
    <row r="15" spans="1:8" ht="14.25" customHeight="1">
      <c r="A15" s="27"/>
      <c r="B15" s="28" t="s">
        <v>13</v>
      </c>
      <c r="C15" s="29" t="s">
        <v>14</v>
      </c>
      <c r="D15" s="30"/>
      <c r="E15" s="31">
        <v>21034.82</v>
      </c>
      <c r="F15" s="31"/>
      <c r="G15" s="32">
        <v>20473.82</v>
      </c>
      <c r="H15" s="33">
        <f t="shared" si="0"/>
        <v>0.973329935792177</v>
      </c>
    </row>
    <row r="16" spans="1:8" ht="14.25" customHeight="1">
      <c r="A16" s="27"/>
      <c r="B16" s="28" t="s">
        <v>15</v>
      </c>
      <c r="C16" s="29" t="s">
        <v>16</v>
      </c>
      <c r="D16" s="30"/>
      <c r="E16" s="31">
        <v>15404.94</v>
      </c>
      <c r="F16" s="31"/>
      <c r="G16" s="32">
        <v>15404.94</v>
      </c>
      <c r="H16" s="33">
        <f t="shared" si="0"/>
        <v>1</v>
      </c>
    </row>
    <row r="17" spans="1:8" ht="14.25" customHeight="1">
      <c r="A17" s="34"/>
      <c r="B17" s="35" t="s">
        <v>17</v>
      </c>
      <c r="C17" s="36" t="s">
        <v>18</v>
      </c>
      <c r="D17" s="37"/>
      <c r="E17" s="38">
        <v>522243.93</v>
      </c>
      <c r="F17" s="38"/>
      <c r="G17" s="39">
        <v>520950.69</v>
      </c>
      <c r="H17" s="33">
        <f t="shared" si="0"/>
        <v>0.9975236859143581</v>
      </c>
    </row>
    <row r="18" spans="1:8" ht="21" customHeight="1">
      <c r="A18" s="40" t="s">
        <v>19</v>
      </c>
      <c r="B18" s="41"/>
      <c r="C18" s="42" t="s">
        <v>20</v>
      </c>
      <c r="D18" s="42"/>
      <c r="E18" s="43">
        <f>SUM(E19)</f>
        <v>1214543.63</v>
      </c>
      <c r="F18" s="43">
        <f>SUM(F19)</f>
        <v>0</v>
      </c>
      <c r="G18" s="43">
        <f>SUM(G19)</f>
        <v>849113.83</v>
      </c>
      <c r="H18" s="26">
        <f t="shared" si="0"/>
        <v>0.6991217186656358</v>
      </c>
    </row>
    <row r="19" spans="1:8" ht="15.75" customHeight="1">
      <c r="A19" s="44"/>
      <c r="B19" s="45" t="s">
        <v>21</v>
      </c>
      <c r="C19" s="46" t="s">
        <v>22</v>
      </c>
      <c r="D19" s="47"/>
      <c r="E19" s="48">
        <v>1214543.63</v>
      </c>
      <c r="F19" s="48"/>
      <c r="G19" s="49">
        <v>849113.83</v>
      </c>
      <c r="H19" s="33">
        <f t="shared" si="0"/>
        <v>0.6991217186656358</v>
      </c>
    </row>
    <row r="20" spans="1:8" ht="18.75" customHeight="1">
      <c r="A20" s="40" t="s">
        <v>23</v>
      </c>
      <c r="B20" s="41"/>
      <c r="C20" s="42" t="s">
        <v>24</v>
      </c>
      <c r="D20" s="42"/>
      <c r="E20" s="50">
        <f>SUM(E21:E22)</f>
        <v>221766.99</v>
      </c>
      <c r="F20" s="50">
        <f>SUM(F21:F22)</f>
        <v>0</v>
      </c>
      <c r="G20" s="50">
        <f>SUM(G21:G22)</f>
        <v>203466.69</v>
      </c>
      <c r="H20" s="26">
        <f t="shared" si="0"/>
        <v>0.9174796032538477</v>
      </c>
    </row>
    <row r="21" spans="1:8" ht="14.25" customHeight="1">
      <c r="A21" s="51"/>
      <c r="B21" s="52" t="s">
        <v>25</v>
      </c>
      <c r="C21" s="53" t="s">
        <v>26</v>
      </c>
      <c r="D21" s="53"/>
      <c r="E21" s="54">
        <v>157507.69</v>
      </c>
      <c r="F21" s="54"/>
      <c r="G21" s="55">
        <v>152249.51</v>
      </c>
      <c r="H21" s="56">
        <f t="shared" si="0"/>
        <v>0.9666163601281944</v>
      </c>
    </row>
    <row r="22" spans="1:8" ht="14.25" customHeight="1">
      <c r="A22" s="51"/>
      <c r="B22" s="57" t="s">
        <v>27</v>
      </c>
      <c r="C22" s="58" t="s">
        <v>18</v>
      </c>
      <c r="D22" s="58"/>
      <c r="E22" s="59">
        <v>64259.3</v>
      </c>
      <c r="F22" s="59"/>
      <c r="G22" s="59">
        <v>51217.18</v>
      </c>
      <c r="H22" s="60">
        <f t="shared" si="0"/>
        <v>0.7970391834333707</v>
      </c>
    </row>
    <row r="23" spans="1:8" ht="26.25" customHeight="1">
      <c r="A23" s="40" t="s">
        <v>28</v>
      </c>
      <c r="B23" s="41"/>
      <c r="C23" s="42" t="s">
        <v>29</v>
      </c>
      <c r="D23" s="42"/>
      <c r="E23" s="50">
        <f>SUM(E24:E25)</f>
        <v>157117</v>
      </c>
      <c r="F23" s="50">
        <f>SUM(F24)</f>
        <v>0</v>
      </c>
      <c r="G23" s="50">
        <f>SUM(G24:G25)</f>
        <v>137127.01</v>
      </c>
      <c r="H23" s="26">
        <f t="shared" si="0"/>
        <v>0.8727700376152804</v>
      </c>
    </row>
    <row r="24" spans="1:8" ht="14.25" customHeight="1">
      <c r="A24" s="61"/>
      <c r="B24" s="62" t="s">
        <v>30</v>
      </c>
      <c r="C24" s="63" t="s">
        <v>31</v>
      </c>
      <c r="D24" s="64"/>
      <c r="E24" s="65">
        <v>90000</v>
      </c>
      <c r="F24" s="66"/>
      <c r="G24" s="67">
        <v>74550.3</v>
      </c>
      <c r="H24" s="33">
        <f t="shared" si="0"/>
        <v>0.8283366666666667</v>
      </c>
    </row>
    <row r="25" spans="1:8" ht="14.25" customHeight="1">
      <c r="A25" s="68"/>
      <c r="B25" s="69" t="s">
        <v>32</v>
      </c>
      <c r="C25" s="70" t="s">
        <v>33</v>
      </c>
      <c r="D25" s="71"/>
      <c r="E25" s="72">
        <v>67117</v>
      </c>
      <c r="F25" s="73"/>
      <c r="G25" s="74">
        <v>62576.71</v>
      </c>
      <c r="H25" s="33"/>
    </row>
    <row r="26" spans="1:8" ht="19.5" customHeight="1">
      <c r="A26" s="75" t="s">
        <v>34</v>
      </c>
      <c r="B26" s="76"/>
      <c r="C26" s="77" t="s">
        <v>35</v>
      </c>
      <c r="D26" s="77"/>
      <c r="E26" s="78">
        <f>SUM(E27:E31)</f>
        <v>2614471.46</v>
      </c>
      <c r="F26" s="78">
        <f>SUM(F27:F30)</f>
        <v>0</v>
      </c>
      <c r="G26" s="78">
        <f>SUM(G27:G31)</f>
        <v>2540972.16</v>
      </c>
      <c r="H26" s="79">
        <f aca="true" t="shared" si="1" ref="H26:H31">G26/E26*100%</f>
        <v>0.9718875110612224</v>
      </c>
    </row>
    <row r="27" spans="1:8" ht="14.25" customHeight="1">
      <c r="A27" s="51"/>
      <c r="B27" s="45" t="s">
        <v>36</v>
      </c>
      <c r="C27" s="53" t="s">
        <v>37</v>
      </c>
      <c r="D27" s="53"/>
      <c r="E27" s="80">
        <v>67993</v>
      </c>
      <c r="F27" s="54"/>
      <c r="G27" s="81">
        <v>63676.79</v>
      </c>
      <c r="H27" s="33">
        <f t="shared" si="1"/>
        <v>0.9365197888017884</v>
      </c>
    </row>
    <row r="28" spans="1:8" ht="14.25" customHeight="1">
      <c r="A28" s="51"/>
      <c r="B28" s="57" t="s">
        <v>38</v>
      </c>
      <c r="C28" s="82" t="s">
        <v>39</v>
      </c>
      <c r="D28" s="82"/>
      <c r="E28" s="83">
        <v>186500</v>
      </c>
      <c r="F28" s="83"/>
      <c r="G28" s="84">
        <v>183946.95</v>
      </c>
      <c r="H28" s="33">
        <f t="shared" si="1"/>
        <v>0.9863107238605898</v>
      </c>
    </row>
    <row r="29" spans="1:8" ht="14.25" customHeight="1">
      <c r="A29" s="51"/>
      <c r="B29" s="57" t="s">
        <v>40</v>
      </c>
      <c r="C29" s="85" t="s">
        <v>41</v>
      </c>
      <c r="D29" s="82"/>
      <c r="E29" s="83">
        <v>1956521.67</v>
      </c>
      <c r="F29" s="83"/>
      <c r="G29" s="84">
        <v>1897366.92</v>
      </c>
      <c r="H29" s="33">
        <f t="shared" si="1"/>
        <v>0.969765348931709</v>
      </c>
    </row>
    <row r="30" spans="1:8" ht="14.25" customHeight="1">
      <c r="A30" s="86"/>
      <c r="B30" s="57" t="s">
        <v>42</v>
      </c>
      <c r="C30" s="85" t="s">
        <v>43</v>
      </c>
      <c r="D30" s="82"/>
      <c r="E30" s="83">
        <v>7000</v>
      </c>
      <c r="F30" s="83"/>
      <c r="G30" s="84">
        <v>6511.25</v>
      </c>
      <c r="H30" s="33">
        <f t="shared" si="1"/>
        <v>0.9301785714285714</v>
      </c>
    </row>
    <row r="31" spans="1:8" ht="14.25" customHeight="1">
      <c r="A31" s="86"/>
      <c r="B31" s="57" t="s">
        <v>44</v>
      </c>
      <c r="C31" s="85" t="s">
        <v>45</v>
      </c>
      <c r="D31" s="82"/>
      <c r="E31" s="83">
        <v>396456.79</v>
      </c>
      <c r="F31" s="83"/>
      <c r="G31" s="84">
        <v>389470.25</v>
      </c>
      <c r="H31" s="33">
        <f t="shared" si="1"/>
        <v>0.9823775498964213</v>
      </c>
    </row>
    <row r="32" spans="1:8" ht="15" customHeight="1">
      <c r="A32" s="87"/>
      <c r="B32" s="88"/>
      <c r="C32" s="89" t="s">
        <v>46</v>
      </c>
      <c r="D32" s="90"/>
      <c r="E32" s="91"/>
      <c r="F32" s="92"/>
      <c r="G32" s="93"/>
      <c r="H32" s="94"/>
    </row>
    <row r="33" spans="1:8" ht="15" customHeight="1">
      <c r="A33" s="87"/>
      <c r="B33" s="95"/>
      <c r="C33" s="96" t="s">
        <v>47</v>
      </c>
      <c r="D33" s="97"/>
      <c r="E33" s="98">
        <f>SUM(E35:E35)</f>
        <v>2070</v>
      </c>
      <c r="F33" s="99"/>
      <c r="G33" s="100">
        <f>SUM(G35:G35)</f>
        <v>2070</v>
      </c>
      <c r="H33" s="101">
        <f>G33/E33*100%</f>
        <v>1</v>
      </c>
    </row>
    <row r="34" spans="1:8" ht="15" customHeight="1">
      <c r="A34" s="102" t="s">
        <v>48</v>
      </c>
      <c r="B34" s="103"/>
      <c r="C34" s="42" t="s">
        <v>49</v>
      </c>
      <c r="D34" s="104"/>
      <c r="E34" s="105"/>
      <c r="F34" s="106"/>
      <c r="G34" s="105"/>
      <c r="H34" s="26"/>
    </row>
    <row r="35" spans="1:8" ht="25.5" customHeight="1">
      <c r="A35" s="107"/>
      <c r="B35" s="45" t="s">
        <v>50</v>
      </c>
      <c r="C35" s="108" t="s">
        <v>51</v>
      </c>
      <c r="D35" s="109"/>
      <c r="E35" s="48">
        <v>2070</v>
      </c>
      <c r="F35" s="48"/>
      <c r="G35" s="48">
        <v>2070</v>
      </c>
      <c r="H35" s="33">
        <f aca="true" t="shared" si="2" ref="H35:H54">G35/E35*100%</f>
        <v>1</v>
      </c>
    </row>
    <row r="36" spans="1:8" ht="28.5" customHeight="1">
      <c r="A36" s="110" t="s">
        <v>52</v>
      </c>
      <c r="B36" s="111"/>
      <c r="C36" s="112" t="s">
        <v>53</v>
      </c>
      <c r="D36" s="89"/>
      <c r="E36" s="113">
        <f>SUM(E37:E38)</f>
        <v>164152.5</v>
      </c>
      <c r="F36" s="113"/>
      <c r="G36" s="113">
        <f>SUM(G37:G38)</f>
        <v>141997.65</v>
      </c>
      <c r="H36" s="114">
        <f t="shared" si="2"/>
        <v>0.865034952254763</v>
      </c>
    </row>
    <row r="37" spans="1:8" s="116" customFormat="1" ht="14.25" customHeight="1">
      <c r="A37" s="115"/>
      <c r="B37" s="57" t="s">
        <v>54</v>
      </c>
      <c r="C37" s="70" t="s">
        <v>55</v>
      </c>
      <c r="D37" s="71"/>
      <c r="E37" s="59">
        <v>159152.5</v>
      </c>
      <c r="F37" s="59"/>
      <c r="G37" s="59">
        <v>141997.65</v>
      </c>
      <c r="H37" s="33">
        <f t="shared" si="2"/>
        <v>0.892211243932706</v>
      </c>
    </row>
    <row r="38" spans="1:9" ht="14.25" customHeight="1">
      <c r="A38" s="115"/>
      <c r="B38" s="57" t="s">
        <v>56</v>
      </c>
      <c r="C38" s="117" t="s">
        <v>57</v>
      </c>
      <c r="D38" s="118"/>
      <c r="E38" s="59">
        <v>5000</v>
      </c>
      <c r="F38" s="119"/>
      <c r="G38" s="120">
        <v>0</v>
      </c>
      <c r="H38" s="33">
        <f t="shared" si="2"/>
        <v>0</v>
      </c>
      <c r="I38" s="116"/>
    </row>
    <row r="39" spans="1:8" ht="23.25" customHeight="1">
      <c r="A39" s="102" t="s">
        <v>58</v>
      </c>
      <c r="B39" s="121"/>
      <c r="C39" s="42" t="s">
        <v>59</v>
      </c>
      <c r="D39" s="122"/>
      <c r="E39" s="43">
        <f>SUM(E40)</f>
        <v>300000</v>
      </c>
      <c r="F39" s="43"/>
      <c r="G39" s="123">
        <f>SUM(G40)</f>
        <v>296057.92</v>
      </c>
      <c r="H39" s="26">
        <f t="shared" si="2"/>
        <v>0.9868597333333333</v>
      </c>
    </row>
    <row r="40" spans="1:8" ht="26.25" customHeight="1">
      <c r="A40" s="124"/>
      <c r="B40" s="125" t="s">
        <v>60</v>
      </c>
      <c r="C40" s="126" t="s">
        <v>61</v>
      </c>
      <c r="D40" s="127"/>
      <c r="E40" s="128">
        <v>300000</v>
      </c>
      <c r="F40" s="128"/>
      <c r="G40" s="129">
        <v>296057.92</v>
      </c>
      <c r="H40" s="33">
        <f t="shared" si="2"/>
        <v>0.9868597333333333</v>
      </c>
    </row>
    <row r="41" spans="1:17" ht="19.5" customHeight="1">
      <c r="A41" s="130" t="s">
        <v>62</v>
      </c>
      <c r="B41" s="131"/>
      <c r="C41" s="77" t="s">
        <v>63</v>
      </c>
      <c r="D41" s="77"/>
      <c r="E41" s="78">
        <f>SUM(E42)</f>
        <v>64000</v>
      </c>
      <c r="F41" s="78"/>
      <c r="G41" s="78">
        <v>0</v>
      </c>
      <c r="H41" s="26">
        <f t="shared" si="2"/>
        <v>0</v>
      </c>
      <c r="Q41" t="s">
        <v>64</v>
      </c>
    </row>
    <row r="42" spans="1:8" ht="14.25" customHeight="1">
      <c r="A42" s="132"/>
      <c r="B42" s="45" t="s">
        <v>65</v>
      </c>
      <c r="C42" s="53" t="s">
        <v>66</v>
      </c>
      <c r="D42" s="133"/>
      <c r="E42" s="54">
        <v>64000</v>
      </c>
      <c r="F42" s="54"/>
      <c r="G42" s="54">
        <v>0</v>
      </c>
      <c r="H42" s="33">
        <f t="shared" si="2"/>
        <v>0</v>
      </c>
    </row>
    <row r="43" spans="1:8" ht="18" customHeight="1">
      <c r="A43" s="87" t="s">
        <v>67</v>
      </c>
      <c r="B43" s="88"/>
      <c r="C43" s="89" t="s">
        <v>68</v>
      </c>
      <c r="D43" s="89"/>
      <c r="E43" s="113">
        <f>SUM(E44:E53)</f>
        <v>8096996.51</v>
      </c>
      <c r="F43" s="113"/>
      <c r="G43" s="113">
        <f>SUM(G44:G53)</f>
        <v>7504418.399999999</v>
      </c>
      <c r="H43" s="26">
        <f t="shared" si="2"/>
        <v>0.9268150715801654</v>
      </c>
    </row>
    <row r="44" spans="1:8" ht="14.25" customHeight="1">
      <c r="A44" s="134"/>
      <c r="B44" s="135" t="s">
        <v>69</v>
      </c>
      <c r="C44" s="136" t="s">
        <v>70</v>
      </c>
      <c r="D44" s="136"/>
      <c r="E44" s="137">
        <v>5461094.99</v>
      </c>
      <c r="F44" s="137"/>
      <c r="G44" s="137">
        <v>5086216.75</v>
      </c>
      <c r="H44" s="33">
        <f t="shared" si="2"/>
        <v>0.9313547483267637</v>
      </c>
    </row>
    <row r="45" spans="1:8" ht="14.25" customHeight="1">
      <c r="A45" s="138"/>
      <c r="B45" s="139" t="s">
        <v>71</v>
      </c>
      <c r="C45" s="46" t="s">
        <v>72</v>
      </c>
      <c r="D45" s="46"/>
      <c r="E45" s="48">
        <v>36689.6</v>
      </c>
      <c r="F45" s="48"/>
      <c r="G45" s="48">
        <v>36689.6</v>
      </c>
      <c r="H45" s="33">
        <f t="shared" si="2"/>
        <v>1</v>
      </c>
    </row>
    <row r="46" spans="1:8" ht="14.25" customHeight="1">
      <c r="A46" s="138"/>
      <c r="B46" s="140" t="s">
        <v>73</v>
      </c>
      <c r="C46" s="58" t="s">
        <v>74</v>
      </c>
      <c r="D46" s="58"/>
      <c r="E46" s="59">
        <v>663541.17</v>
      </c>
      <c r="F46" s="59"/>
      <c r="G46" s="59">
        <v>660410.22</v>
      </c>
      <c r="H46" s="33">
        <f t="shared" si="2"/>
        <v>0.9952814532970123</v>
      </c>
    </row>
    <row r="47" spans="1:8" ht="14.25" customHeight="1">
      <c r="A47" s="138"/>
      <c r="B47" s="140" t="s">
        <v>75</v>
      </c>
      <c r="C47" s="58" t="s">
        <v>76</v>
      </c>
      <c r="D47" s="58"/>
      <c r="E47" s="59">
        <v>56505.95</v>
      </c>
      <c r="F47" s="59"/>
      <c r="G47" s="59">
        <v>56505.95</v>
      </c>
      <c r="H47" s="33">
        <f t="shared" si="2"/>
        <v>1</v>
      </c>
    </row>
    <row r="48" spans="1:8" ht="14.25" customHeight="1">
      <c r="A48" s="138"/>
      <c r="B48" s="140" t="s">
        <v>77</v>
      </c>
      <c r="C48" s="58" t="s">
        <v>78</v>
      </c>
      <c r="D48" s="58"/>
      <c r="E48" s="59">
        <v>1203980.77</v>
      </c>
      <c r="F48" s="59"/>
      <c r="G48" s="59">
        <v>1100241.46</v>
      </c>
      <c r="H48" s="33">
        <f t="shared" si="2"/>
        <v>0.913836406207717</v>
      </c>
    </row>
    <row r="49" spans="1:8" ht="14.25" customHeight="1">
      <c r="A49" s="138"/>
      <c r="B49" s="57" t="s">
        <v>79</v>
      </c>
      <c r="C49" s="58" t="s">
        <v>80</v>
      </c>
      <c r="D49" s="58"/>
      <c r="E49" s="59">
        <v>236200</v>
      </c>
      <c r="F49" s="59"/>
      <c r="G49" s="59">
        <v>211439.29</v>
      </c>
      <c r="H49" s="33">
        <f t="shared" si="2"/>
        <v>0.8951705757832346</v>
      </c>
    </row>
    <row r="50" spans="1:8" ht="14.25" customHeight="1">
      <c r="A50" s="107"/>
      <c r="B50" s="140" t="s">
        <v>81</v>
      </c>
      <c r="C50" s="58" t="s">
        <v>82</v>
      </c>
      <c r="D50" s="58"/>
      <c r="E50" s="59">
        <v>18795.6</v>
      </c>
      <c r="F50" s="59"/>
      <c r="G50" s="59">
        <v>6406.08</v>
      </c>
      <c r="H50" s="33">
        <f t="shared" si="2"/>
        <v>0.34082870459043607</v>
      </c>
    </row>
    <row r="51" spans="1:8" ht="14.25" customHeight="1">
      <c r="A51" s="138"/>
      <c r="B51" s="141" t="s">
        <v>83</v>
      </c>
      <c r="C51" s="82" t="s">
        <v>84</v>
      </c>
      <c r="D51" s="82"/>
      <c r="E51" s="83">
        <v>225569.01</v>
      </c>
      <c r="F51" s="83"/>
      <c r="G51" s="83">
        <v>197093.1</v>
      </c>
      <c r="H51" s="33">
        <f t="shared" si="2"/>
        <v>0.8737596534204765</v>
      </c>
    </row>
    <row r="52" spans="1:8" ht="61.5" customHeight="1">
      <c r="A52" s="138"/>
      <c r="B52" s="141" t="s">
        <v>85</v>
      </c>
      <c r="C52" s="142" t="s">
        <v>86</v>
      </c>
      <c r="D52" s="82"/>
      <c r="E52" s="83">
        <v>80972.88</v>
      </c>
      <c r="F52" s="83"/>
      <c r="G52" s="83">
        <v>48911.22</v>
      </c>
      <c r="H52" s="33">
        <f t="shared" si="2"/>
        <v>0.6040444652579975</v>
      </c>
    </row>
    <row r="53" spans="1:8" ht="14.25" customHeight="1">
      <c r="A53" s="138"/>
      <c r="B53" s="141" t="s">
        <v>87</v>
      </c>
      <c r="C53" s="82" t="s">
        <v>18</v>
      </c>
      <c r="D53" s="82"/>
      <c r="E53" s="83">
        <v>113646.54</v>
      </c>
      <c r="F53" s="83"/>
      <c r="G53" s="83">
        <v>100504.73</v>
      </c>
      <c r="H53" s="33">
        <f t="shared" si="2"/>
        <v>0.8843624275758858</v>
      </c>
    </row>
    <row r="54" spans="1:8" ht="23.25" customHeight="1">
      <c r="A54" s="143" t="s">
        <v>88</v>
      </c>
      <c r="B54" s="144"/>
      <c r="C54" s="89" t="s">
        <v>89</v>
      </c>
      <c r="D54" s="89"/>
      <c r="E54" s="113">
        <f>SUM(E55:E56)</f>
        <v>65000</v>
      </c>
      <c r="F54" s="113"/>
      <c r="G54" s="113">
        <f>SUM(G55:G56)</f>
        <v>52721.380000000005</v>
      </c>
      <c r="H54" s="101">
        <f t="shared" si="2"/>
        <v>0.8110981538461539</v>
      </c>
    </row>
    <row r="55" spans="1:8" ht="14.25" customHeight="1">
      <c r="A55" s="145"/>
      <c r="B55" s="146" t="s">
        <v>90</v>
      </c>
      <c r="C55" s="136" t="s">
        <v>91</v>
      </c>
      <c r="D55" s="136"/>
      <c r="E55" s="137">
        <v>5000</v>
      </c>
      <c r="F55" s="137"/>
      <c r="G55" s="137">
        <v>4523.8</v>
      </c>
      <c r="H55" s="147"/>
    </row>
    <row r="56" spans="1:8" ht="14.25" customHeight="1">
      <c r="A56" s="107"/>
      <c r="B56" s="139" t="s">
        <v>92</v>
      </c>
      <c r="C56" s="46" t="s">
        <v>93</v>
      </c>
      <c r="D56" s="46"/>
      <c r="E56" s="48">
        <v>60000</v>
      </c>
      <c r="F56" s="48"/>
      <c r="G56" s="48">
        <v>48197.58</v>
      </c>
      <c r="H56" s="33">
        <f aca="true" t="shared" si="3" ref="H56:H59">G56/E56*100%</f>
        <v>0.803293</v>
      </c>
    </row>
    <row r="57" spans="1:8" ht="21" customHeight="1">
      <c r="A57" s="40" t="s">
        <v>94</v>
      </c>
      <c r="B57" s="103"/>
      <c r="C57" s="42" t="s">
        <v>95</v>
      </c>
      <c r="D57" s="42"/>
      <c r="E57" s="43">
        <f>SUM(E58:E70)</f>
        <v>1890713</v>
      </c>
      <c r="F57" s="43"/>
      <c r="G57" s="43">
        <f>SUM(G58:G70)</f>
        <v>1885570.8699999999</v>
      </c>
      <c r="H57" s="26">
        <f t="shared" si="3"/>
        <v>0.9972803222911144</v>
      </c>
    </row>
    <row r="58" spans="1:8" ht="15.75" customHeight="1">
      <c r="A58" s="115"/>
      <c r="B58" s="148" t="s">
        <v>96</v>
      </c>
      <c r="C58" s="46" t="s">
        <v>97</v>
      </c>
      <c r="D58" s="149"/>
      <c r="E58" s="48">
        <v>246681</v>
      </c>
      <c r="F58" s="150"/>
      <c r="G58" s="151">
        <v>246580.75</v>
      </c>
      <c r="H58" s="33">
        <f t="shared" si="3"/>
        <v>0.9995936046959434</v>
      </c>
    </row>
    <row r="59" spans="1:8" ht="13.5" customHeight="1">
      <c r="A59" s="115"/>
      <c r="B59" s="152"/>
      <c r="C59" s="53" t="s">
        <v>98</v>
      </c>
      <c r="D59" s="97"/>
      <c r="E59" s="54">
        <v>37577</v>
      </c>
      <c r="F59" s="153"/>
      <c r="G59" s="55">
        <v>37063.31</v>
      </c>
      <c r="H59" s="56">
        <f t="shared" si="3"/>
        <v>0.9863296697447906</v>
      </c>
    </row>
    <row r="60" spans="1:8" ht="13.5" customHeight="1">
      <c r="A60" s="115"/>
      <c r="B60" s="154"/>
      <c r="C60" s="53" t="s">
        <v>99</v>
      </c>
      <c r="D60" s="149"/>
      <c r="E60" s="54"/>
      <c r="F60" s="155"/>
      <c r="G60" s="55"/>
      <c r="H60" s="56"/>
    </row>
    <row r="61" spans="1:8" ht="13.5" customHeight="1">
      <c r="A61" s="115"/>
      <c r="B61" s="154"/>
      <c r="C61" s="53" t="s">
        <v>100</v>
      </c>
      <c r="D61" s="149"/>
      <c r="E61" s="54"/>
      <c r="F61" s="155"/>
      <c r="G61" s="55"/>
      <c r="H61" s="56"/>
    </row>
    <row r="62" spans="1:8" ht="13.5" customHeight="1">
      <c r="A62" s="115"/>
      <c r="B62" s="148" t="s">
        <v>101</v>
      </c>
      <c r="C62" s="46" t="s">
        <v>102</v>
      </c>
      <c r="D62" s="149"/>
      <c r="E62" s="48"/>
      <c r="F62" s="155"/>
      <c r="G62" s="151"/>
      <c r="H62" s="56"/>
    </row>
    <row r="63" spans="1:8" ht="13.5" customHeight="1">
      <c r="A63" s="115"/>
      <c r="B63" s="52"/>
      <c r="C63" s="156" t="s">
        <v>103</v>
      </c>
      <c r="D63" s="97"/>
      <c r="E63" s="54">
        <v>248801</v>
      </c>
      <c r="F63" s="153"/>
      <c r="G63" s="153">
        <v>248756.35</v>
      </c>
      <c r="H63" s="157">
        <f>G63/E63*100%</f>
        <v>0.999820539306514</v>
      </c>
    </row>
    <row r="64" spans="1:8" ht="13.5" customHeight="1">
      <c r="A64" s="115"/>
      <c r="B64" s="45" t="s">
        <v>104</v>
      </c>
      <c r="C64" s="46" t="s">
        <v>105</v>
      </c>
      <c r="D64" s="109"/>
      <c r="E64" s="48"/>
      <c r="F64" s="48"/>
      <c r="G64" s="48"/>
      <c r="H64" s="33"/>
    </row>
    <row r="65" spans="1:8" ht="14.25" customHeight="1">
      <c r="A65" s="115"/>
      <c r="B65" s="45" t="s">
        <v>106</v>
      </c>
      <c r="C65" s="46" t="s">
        <v>107</v>
      </c>
      <c r="D65" s="109"/>
      <c r="E65" s="48">
        <v>26263</v>
      </c>
      <c r="F65" s="48"/>
      <c r="G65" s="48">
        <v>26242.29</v>
      </c>
      <c r="H65" s="33">
        <f aca="true" t="shared" si="4" ref="H65:H68">G65/E65*100%</f>
        <v>0.9992114381449188</v>
      </c>
    </row>
    <row r="66" spans="1:8" ht="14.25" customHeight="1">
      <c r="A66" s="115"/>
      <c r="B66" s="45" t="s">
        <v>108</v>
      </c>
      <c r="C66" s="46" t="s">
        <v>109</v>
      </c>
      <c r="D66" s="109"/>
      <c r="E66" s="48">
        <v>173382</v>
      </c>
      <c r="F66" s="48"/>
      <c r="G66" s="48">
        <v>172429.37</v>
      </c>
      <c r="H66" s="33">
        <f t="shared" si="4"/>
        <v>0.9945056003506707</v>
      </c>
    </row>
    <row r="67" spans="1:8" ht="14.25" customHeight="1">
      <c r="A67" s="115"/>
      <c r="B67" s="57" t="s">
        <v>110</v>
      </c>
      <c r="C67" s="58" t="s">
        <v>111</v>
      </c>
      <c r="D67" s="71"/>
      <c r="E67" s="59">
        <v>518879</v>
      </c>
      <c r="F67" s="158"/>
      <c r="G67" s="59">
        <v>516906.89</v>
      </c>
      <c r="H67" s="33">
        <f t="shared" si="4"/>
        <v>0.9961992873097582</v>
      </c>
    </row>
    <row r="68" spans="1:8" ht="14.25" customHeight="1">
      <c r="A68" s="115"/>
      <c r="B68" s="45" t="s">
        <v>112</v>
      </c>
      <c r="C68" s="108" t="s">
        <v>113</v>
      </c>
      <c r="D68" s="109"/>
      <c r="E68" s="48">
        <v>309652</v>
      </c>
      <c r="F68" s="159"/>
      <c r="G68" s="48">
        <v>308114.91</v>
      </c>
      <c r="H68" s="33">
        <f t="shared" si="4"/>
        <v>0.9950360727526384</v>
      </c>
    </row>
    <row r="69" spans="1:8" ht="14.25" customHeight="1">
      <c r="A69" s="115"/>
      <c r="B69" s="45" t="s">
        <v>114</v>
      </c>
      <c r="C69" s="108" t="s">
        <v>115</v>
      </c>
      <c r="D69" s="109"/>
      <c r="E69" s="48">
        <v>309600</v>
      </c>
      <c r="F69" s="159"/>
      <c r="G69" s="48">
        <v>309600</v>
      </c>
      <c r="H69" s="33"/>
    </row>
    <row r="70" spans="1:8" ht="14.25" customHeight="1">
      <c r="A70" s="107"/>
      <c r="B70" s="45" t="s">
        <v>116</v>
      </c>
      <c r="C70" s="46" t="s">
        <v>18</v>
      </c>
      <c r="D70" s="109"/>
      <c r="E70" s="48">
        <v>19878</v>
      </c>
      <c r="F70" s="48"/>
      <c r="G70" s="48">
        <v>19877</v>
      </c>
      <c r="H70" s="33">
        <f aca="true" t="shared" si="5" ref="H70:H74">G70/E70*100%</f>
        <v>0.9999496931280812</v>
      </c>
    </row>
    <row r="71" spans="1:8" ht="24.75" customHeight="1">
      <c r="A71" s="75" t="s">
        <v>117</v>
      </c>
      <c r="B71" s="160"/>
      <c r="C71" s="77" t="s">
        <v>118</v>
      </c>
      <c r="D71" s="77"/>
      <c r="E71" s="78">
        <f>SUM(E72:E74)</f>
        <v>318065.25</v>
      </c>
      <c r="F71" s="78"/>
      <c r="G71" s="78">
        <f>SUM(G72:G74)</f>
        <v>305305.63</v>
      </c>
      <c r="H71" s="26">
        <f t="shared" si="5"/>
        <v>0.9598836402279092</v>
      </c>
    </row>
    <row r="72" spans="1:8" ht="14.25" customHeight="1">
      <c r="A72" s="134"/>
      <c r="B72" s="135" t="s">
        <v>119</v>
      </c>
      <c r="C72" s="136" t="s">
        <v>120</v>
      </c>
      <c r="D72" s="64"/>
      <c r="E72" s="137">
        <v>167705.25</v>
      </c>
      <c r="F72" s="137"/>
      <c r="G72" s="137">
        <v>157435.63</v>
      </c>
      <c r="H72" s="33">
        <f t="shared" si="5"/>
        <v>0.9387638729258625</v>
      </c>
    </row>
    <row r="73" spans="1:8" ht="14.25" customHeight="1">
      <c r="A73" s="107"/>
      <c r="B73" s="45" t="s">
        <v>121</v>
      </c>
      <c r="C73" s="46" t="s">
        <v>122</v>
      </c>
      <c r="D73" s="109"/>
      <c r="E73" s="48">
        <v>131560</v>
      </c>
      <c r="F73" s="48"/>
      <c r="G73" s="48">
        <v>129080</v>
      </c>
      <c r="H73" s="33">
        <f t="shared" si="5"/>
        <v>0.9811492854971116</v>
      </c>
    </row>
    <row r="74" spans="1:8" ht="30.75" customHeight="1">
      <c r="A74" s="107"/>
      <c r="B74" s="45" t="s">
        <v>123</v>
      </c>
      <c r="C74" s="161" t="s">
        <v>124</v>
      </c>
      <c r="D74" s="109"/>
      <c r="E74" s="48">
        <v>18800</v>
      </c>
      <c r="F74" s="48"/>
      <c r="G74" s="48">
        <v>18790</v>
      </c>
      <c r="H74" s="33">
        <f t="shared" si="5"/>
        <v>0.999468085106383</v>
      </c>
    </row>
    <row r="75" spans="1:8" ht="22.5" customHeight="1">
      <c r="A75" s="162" t="s">
        <v>125</v>
      </c>
      <c r="B75" s="163"/>
      <c r="C75" s="164" t="s">
        <v>126</v>
      </c>
      <c r="D75" s="164"/>
      <c r="E75" s="165">
        <f>SUM(E76:E83)</f>
        <v>6129730</v>
      </c>
      <c r="F75" s="165"/>
      <c r="G75" s="165">
        <f>SUM(G76:G83)</f>
        <v>6003418.359999999</v>
      </c>
      <c r="H75" s="166">
        <f aca="true" t="shared" si="6" ref="H75:H83">G75/E75</f>
        <v>0.9793936046122749</v>
      </c>
    </row>
    <row r="76" spans="1:8" ht="13.5" customHeight="1">
      <c r="A76" s="167"/>
      <c r="B76" s="168" t="s">
        <v>127</v>
      </c>
      <c r="C76" s="169" t="s">
        <v>128</v>
      </c>
      <c r="D76" s="169"/>
      <c r="E76" s="170">
        <v>3607820</v>
      </c>
      <c r="F76" s="170"/>
      <c r="G76" s="170">
        <v>3581104.48</v>
      </c>
      <c r="H76" s="171">
        <f t="shared" si="6"/>
        <v>0.9925951072947098</v>
      </c>
    </row>
    <row r="77" spans="1:8" ht="13.5" customHeight="1">
      <c r="A77" s="172"/>
      <c r="B77" s="173" t="s">
        <v>129</v>
      </c>
      <c r="C77" s="53" t="s">
        <v>130</v>
      </c>
      <c r="D77" s="174"/>
      <c r="E77" s="175">
        <v>2452787</v>
      </c>
      <c r="F77" s="176"/>
      <c r="G77" s="175">
        <v>2353032.19</v>
      </c>
      <c r="H77" s="177">
        <f t="shared" si="6"/>
        <v>0.9593300152031138</v>
      </c>
    </row>
    <row r="78" spans="1:8" ht="13.5" customHeight="1">
      <c r="A78" s="172"/>
      <c r="B78" s="178"/>
      <c r="C78" s="53" t="s">
        <v>131</v>
      </c>
      <c r="D78" s="174"/>
      <c r="E78" s="175"/>
      <c r="F78" s="176"/>
      <c r="G78" s="175"/>
      <c r="H78" s="177" t="e">
        <f t="shared" si="6"/>
        <v>#DIV/0!</v>
      </c>
    </row>
    <row r="79" spans="1:8" ht="13.5" customHeight="1">
      <c r="A79" s="172"/>
      <c r="B79" s="178"/>
      <c r="C79" s="46" t="s">
        <v>132</v>
      </c>
      <c r="D79" s="174"/>
      <c r="E79" s="175"/>
      <c r="F79" s="176"/>
      <c r="G79" s="175"/>
      <c r="H79" s="177" t="e">
        <f t="shared" si="6"/>
        <v>#DIV/0!</v>
      </c>
    </row>
    <row r="80" spans="1:8" ht="14.25" customHeight="1">
      <c r="A80" s="172"/>
      <c r="B80" s="179" t="s">
        <v>133</v>
      </c>
      <c r="C80" s="46" t="s">
        <v>134</v>
      </c>
      <c r="D80" s="174"/>
      <c r="E80" s="175">
        <v>140</v>
      </c>
      <c r="F80" s="176"/>
      <c r="G80" s="175">
        <v>120.6</v>
      </c>
      <c r="H80" s="177">
        <f t="shared" si="6"/>
        <v>0.8614285714285714</v>
      </c>
    </row>
    <row r="81" spans="1:8" ht="14.25" customHeight="1">
      <c r="A81" s="172"/>
      <c r="B81" s="173" t="s">
        <v>135</v>
      </c>
      <c r="C81" s="180" t="s">
        <v>136</v>
      </c>
      <c r="D81" s="174"/>
      <c r="E81" s="181">
        <v>46382</v>
      </c>
      <c r="F81" s="182"/>
      <c r="G81" s="181">
        <v>46278.53</v>
      </c>
      <c r="H81" s="183">
        <f t="shared" si="6"/>
        <v>0.997769177698245</v>
      </c>
    </row>
    <row r="82" spans="1:8" ht="14.25" customHeight="1">
      <c r="A82" s="172"/>
      <c r="B82" s="173" t="s">
        <v>137</v>
      </c>
      <c r="C82" s="180" t="s">
        <v>138</v>
      </c>
      <c r="D82" s="174"/>
      <c r="E82" s="181">
        <v>18600</v>
      </c>
      <c r="F82" s="182"/>
      <c r="G82" s="181">
        <v>18882.06</v>
      </c>
      <c r="H82" s="183">
        <f t="shared" si="6"/>
        <v>1.0151645161290324</v>
      </c>
    </row>
    <row r="83" spans="1:8" ht="14.25" customHeight="1">
      <c r="A83" s="172"/>
      <c r="B83" s="178" t="s">
        <v>139</v>
      </c>
      <c r="C83" s="180" t="s">
        <v>18</v>
      </c>
      <c r="D83" s="174"/>
      <c r="E83" s="181">
        <v>4001</v>
      </c>
      <c r="F83" s="182"/>
      <c r="G83" s="181">
        <v>4000.5</v>
      </c>
      <c r="H83" s="183">
        <f t="shared" si="6"/>
        <v>0.9998750312421895</v>
      </c>
    </row>
    <row r="84" spans="1:8" ht="19.5" customHeight="1">
      <c r="A84" s="184" t="s">
        <v>140</v>
      </c>
      <c r="B84" s="185"/>
      <c r="C84" s="186" t="s">
        <v>141</v>
      </c>
      <c r="D84" s="186"/>
      <c r="E84" s="187">
        <f>SUM(E86:E91)</f>
        <v>1155242.5</v>
      </c>
      <c r="F84" s="187">
        <f>SUM(F87:F91)</f>
        <v>0</v>
      </c>
      <c r="G84" s="187">
        <f>SUM(G87:G91)</f>
        <v>1035729.98</v>
      </c>
      <c r="H84" s="188">
        <f>G84/E84*100%</f>
        <v>0.8965476772192851</v>
      </c>
    </row>
    <row r="85" spans="1:8" ht="10.5" customHeight="1">
      <c r="A85" s="102"/>
      <c r="B85" s="121"/>
      <c r="C85" s="42" t="s">
        <v>142</v>
      </c>
      <c r="D85" s="42"/>
      <c r="E85" s="43"/>
      <c r="F85" s="43"/>
      <c r="G85" s="43"/>
      <c r="H85" s="26"/>
    </row>
    <row r="86" spans="1:8" ht="14.25" customHeight="1">
      <c r="A86" s="115"/>
      <c r="B86" s="189">
        <v>90001</v>
      </c>
      <c r="C86" s="190" t="s">
        <v>143</v>
      </c>
      <c r="D86" s="109"/>
      <c r="E86" s="48">
        <v>1000</v>
      </c>
      <c r="F86" s="48"/>
      <c r="G86" s="48">
        <v>0</v>
      </c>
      <c r="H86" s="33">
        <f aca="true" t="shared" si="7" ref="H86:H88">G86/E86*100%</f>
        <v>0</v>
      </c>
    </row>
    <row r="87" spans="1:8" ht="14.25" customHeight="1">
      <c r="A87" s="115"/>
      <c r="B87" s="189">
        <v>90002</v>
      </c>
      <c r="C87" s="190" t="s">
        <v>144</v>
      </c>
      <c r="D87" s="109"/>
      <c r="E87" s="48">
        <v>665692.5</v>
      </c>
      <c r="F87" s="48"/>
      <c r="G87" s="48">
        <v>610069.2</v>
      </c>
      <c r="H87" s="33">
        <f t="shared" si="7"/>
        <v>0.9164429522639957</v>
      </c>
    </row>
    <row r="88" spans="1:8" ht="14.25" customHeight="1">
      <c r="A88" s="115"/>
      <c r="B88" s="45" t="s">
        <v>145</v>
      </c>
      <c r="C88" s="46" t="s">
        <v>146</v>
      </c>
      <c r="D88" s="109"/>
      <c r="E88" s="48">
        <v>83000</v>
      </c>
      <c r="F88" s="48"/>
      <c r="G88" s="48">
        <v>76451.06</v>
      </c>
      <c r="H88" s="33">
        <f t="shared" si="7"/>
        <v>0.9210971084337349</v>
      </c>
    </row>
    <row r="89" spans="1:8" ht="14.25" customHeight="1">
      <c r="A89" s="115"/>
      <c r="B89" s="45" t="s">
        <v>147</v>
      </c>
      <c r="C89" s="46" t="s">
        <v>148</v>
      </c>
      <c r="D89" s="109"/>
      <c r="E89" s="48">
        <v>59000</v>
      </c>
      <c r="F89" s="48"/>
      <c r="G89" s="48">
        <v>53071.65</v>
      </c>
      <c r="H89" s="33"/>
    </row>
    <row r="90" spans="1:8" ht="14.25" customHeight="1">
      <c r="A90" s="115"/>
      <c r="B90" s="45" t="s">
        <v>149</v>
      </c>
      <c r="C90" s="46" t="s">
        <v>150</v>
      </c>
      <c r="D90" s="109"/>
      <c r="E90" s="48">
        <v>233550</v>
      </c>
      <c r="F90" s="48"/>
      <c r="G90" s="48">
        <v>226350.63</v>
      </c>
      <c r="H90" s="33">
        <f aca="true" t="shared" si="8" ref="H90:H99">G90/E90*100%</f>
        <v>0.9691741811175337</v>
      </c>
    </row>
    <row r="91" spans="1:8" ht="30.75" customHeight="1">
      <c r="A91" s="115"/>
      <c r="B91" s="45" t="s">
        <v>151</v>
      </c>
      <c r="C91" s="161" t="s">
        <v>152</v>
      </c>
      <c r="D91" s="109"/>
      <c r="E91" s="48">
        <v>113000</v>
      </c>
      <c r="F91" s="48"/>
      <c r="G91" s="48">
        <v>69787.44</v>
      </c>
      <c r="H91" s="33">
        <f t="shared" si="8"/>
        <v>0.6175879646017699</v>
      </c>
    </row>
    <row r="92" spans="1:8" ht="18" customHeight="1">
      <c r="A92" s="102" t="s">
        <v>153</v>
      </c>
      <c r="B92" s="103"/>
      <c r="C92" s="42" t="s">
        <v>154</v>
      </c>
      <c r="D92" s="42"/>
      <c r="E92" s="43">
        <f>SUM(E93:E94)</f>
        <v>546074</v>
      </c>
      <c r="F92" s="43"/>
      <c r="G92" s="43">
        <f>SUM(G93:G94)</f>
        <v>381400</v>
      </c>
      <c r="H92" s="26">
        <f t="shared" si="8"/>
        <v>0.6984401381497746</v>
      </c>
    </row>
    <row r="93" spans="1:8" ht="14.25" customHeight="1">
      <c r="A93" s="115"/>
      <c r="B93" s="45" t="s">
        <v>155</v>
      </c>
      <c r="C93" s="46" t="s">
        <v>156</v>
      </c>
      <c r="D93" s="109"/>
      <c r="E93" s="48">
        <v>446074</v>
      </c>
      <c r="F93" s="48"/>
      <c r="G93" s="48">
        <v>281400</v>
      </c>
      <c r="H93" s="33">
        <f t="shared" si="8"/>
        <v>0.6308370360074785</v>
      </c>
    </row>
    <row r="94" spans="1:8" ht="14.25" customHeight="1">
      <c r="A94" s="191"/>
      <c r="B94" s="45" t="s">
        <v>157</v>
      </c>
      <c r="C94" s="46" t="s">
        <v>158</v>
      </c>
      <c r="D94" s="109"/>
      <c r="E94" s="48">
        <v>100000</v>
      </c>
      <c r="F94" s="48"/>
      <c r="G94" s="48">
        <v>100000</v>
      </c>
      <c r="H94" s="33">
        <f t="shared" si="8"/>
        <v>1</v>
      </c>
    </row>
    <row r="95" spans="1:8" ht="21.75" customHeight="1">
      <c r="A95" s="192" t="s">
        <v>159</v>
      </c>
      <c r="B95" s="193"/>
      <c r="C95" s="194" t="s">
        <v>160</v>
      </c>
      <c r="D95" s="194"/>
      <c r="E95" s="195">
        <f>SUM(E96:E96)</f>
        <v>50500</v>
      </c>
      <c r="F95" s="195"/>
      <c r="G95" s="195">
        <f>SUM(G96:G96)</f>
        <v>50383.25</v>
      </c>
      <c r="H95" s="196">
        <f t="shared" si="8"/>
        <v>0.9976881188118812</v>
      </c>
    </row>
    <row r="96" spans="1:8" ht="14.25" customHeight="1">
      <c r="A96" s="115"/>
      <c r="B96" s="45" t="s">
        <v>161</v>
      </c>
      <c r="C96" s="46" t="s">
        <v>162</v>
      </c>
      <c r="D96" s="109"/>
      <c r="E96" s="48">
        <v>50500</v>
      </c>
      <c r="F96" s="48"/>
      <c r="G96" s="48">
        <v>50383.25</v>
      </c>
      <c r="H96" s="33">
        <f t="shared" si="8"/>
        <v>0.9976881188118812</v>
      </c>
    </row>
    <row r="97" spans="1:8" ht="15.75" customHeight="1" hidden="1">
      <c r="A97" s="115"/>
      <c r="B97" s="57"/>
      <c r="C97" s="58"/>
      <c r="D97" s="71"/>
      <c r="E97" s="59"/>
      <c r="F97" s="59"/>
      <c r="G97" s="59"/>
      <c r="H97" s="197" t="e">
        <f t="shared" si="8"/>
        <v>#DIV/0!</v>
      </c>
    </row>
    <row r="98" spans="1:8" ht="13.5" hidden="1">
      <c r="A98" s="115"/>
      <c r="B98" s="198"/>
      <c r="C98" s="71"/>
      <c r="D98" s="71"/>
      <c r="E98" s="199"/>
      <c r="F98" s="199"/>
      <c r="G98" s="199"/>
      <c r="H98" s="197" t="e">
        <f t="shared" si="8"/>
        <v>#DIV/0!</v>
      </c>
    </row>
    <row r="99" spans="1:8" ht="29.25" customHeight="1">
      <c r="A99" s="200" t="s">
        <v>163</v>
      </c>
      <c r="B99" s="200"/>
      <c r="C99" s="200"/>
      <c r="D99" s="201"/>
      <c r="E99" s="202">
        <f>SUM(E95,E92,E84,E71,E57,E54,E43,E41,E39,E36,E33,E26,E20,E18,E14,E23,E75)</f>
        <v>23549126.53</v>
      </c>
      <c r="F99" s="202" t="e">
        <f>SUM(F95,F92,F84,F71,F57,F54,F43,F41,F39,F36,F33,F26,F20,F18,F14,F23,#REF!,)</f>
        <v>#REF!</v>
      </c>
      <c r="G99" s="202">
        <f>SUM(G95,G92,G84,G71,G57,G54,G43,G41,G39,G36,G33,G26,G20,G18,G14,G23,G75)</f>
        <v>21946582.58</v>
      </c>
      <c r="H99" s="203">
        <f t="shared" si="8"/>
        <v>0.9319489006117289</v>
      </c>
    </row>
    <row r="100" spans="1:8" ht="12.75">
      <c r="A100" s="204"/>
      <c r="B100" s="204"/>
      <c r="C100" s="205"/>
      <c r="D100" s="97"/>
      <c r="E100" s="206"/>
      <c r="F100" s="206"/>
      <c r="G100" s="206"/>
      <c r="H100" s="207"/>
    </row>
    <row r="101" spans="1:8" ht="12.75">
      <c r="A101" s="208"/>
      <c r="B101" s="208"/>
      <c r="C101" s="156"/>
      <c r="D101" s="156"/>
      <c r="E101" s="209" t="s">
        <v>164</v>
      </c>
      <c r="F101" s="209"/>
      <c r="G101" s="209"/>
      <c r="H101" s="207"/>
    </row>
    <row r="102" spans="1:8" ht="9.75" customHeight="1">
      <c r="A102" s="204"/>
      <c r="B102" s="204"/>
      <c r="C102" s="210"/>
      <c r="D102" s="97"/>
      <c r="E102" s="209"/>
      <c r="F102" s="209"/>
      <c r="G102" s="209"/>
      <c r="H102" s="207"/>
    </row>
    <row r="103" spans="1:8" ht="0.75" customHeight="1">
      <c r="A103" s="204"/>
      <c r="B103" s="204"/>
      <c r="C103" s="97"/>
      <c r="D103" s="97"/>
      <c r="E103" s="209"/>
      <c r="F103" s="209"/>
      <c r="G103" s="209"/>
      <c r="H103" s="207"/>
    </row>
    <row r="104" spans="1:8" ht="7.5" customHeight="1">
      <c r="A104" s="211"/>
      <c r="B104" s="212"/>
      <c r="C104" s="213"/>
      <c r="D104" s="156"/>
      <c r="E104" s="209" t="s">
        <v>165</v>
      </c>
      <c r="F104" s="209"/>
      <c r="G104" s="209"/>
      <c r="H104" s="214"/>
    </row>
    <row r="105" spans="1:8" ht="12.75">
      <c r="A105" s="204"/>
      <c r="B105" s="204"/>
      <c r="C105" s="97"/>
      <c r="D105" s="97"/>
      <c r="E105" s="209"/>
      <c r="F105" s="209"/>
      <c r="G105" s="209"/>
      <c r="H105" s="214"/>
    </row>
    <row r="106" spans="1:8" ht="15.75">
      <c r="A106" s="215"/>
      <c r="B106" s="216"/>
      <c r="C106" s="217"/>
      <c r="D106" s="217"/>
      <c r="E106" s="218"/>
      <c r="F106" s="218"/>
      <c r="G106" s="218"/>
      <c r="H106" s="219"/>
    </row>
    <row r="107" spans="1:8" ht="15.75">
      <c r="A107" s="215"/>
      <c r="B107" s="216"/>
      <c r="C107" s="217"/>
      <c r="D107" s="217"/>
      <c r="E107" s="218"/>
      <c r="F107" s="218"/>
      <c r="G107" s="218"/>
      <c r="H107" s="219"/>
    </row>
    <row r="108" spans="1:8" ht="15.75">
      <c r="A108" s="215"/>
      <c r="B108" s="216"/>
      <c r="C108" s="217"/>
      <c r="D108" s="217"/>
      <c r="E108" s="218"/>
      <c r="F108" s="218"/>
      <c r="G108" s="218"/>
      <c r="H108" s="219"/>
    </row>
    <row r="109" spans="1:8" ht="15.75">
      <c r="A109" s="215"/>
      <c r="B109" s="216"/>
      <c r="C109" s="217"/>
      <c r="D109" s="217"/>
      <c r="E109" s="218"/>
      <c r="F109" s="218"/>
      <c r="G109" s="218"/>
      <c r="H109" s="219"/>
    </row>
    <row r="110" spans="1:8" ht="15.75">
      <c r="A110" s="215"/>
      <c r="B110" s="216"/>
      <c r="C110" s="217"/>
      <c r="D110" s="217"/>
      <c r="E110" s="218"/>
      <c r="F110" s="218"/>
      <c r="G110" s="218"/>
      <c r="H110" s="219"/>
    </row>
    <row r="111" spans="1:8" ht="15.75">
      <c r="A111" s="215"/>
      <c r="B111" s="216"/>
      <c r="C111" s="217"/>
      <c r="D111" s="217"/>
      <c r="E111" s="218"/>
      <c r="F111" s="218"/>
      <c r="G111" s="218"/>
      <c r="H111" s="219"/>
    </row>
    <row r="112" spans="1:8" ht="15.75">
      <c r="A112" s="215"/>
      <c r="B112" s="216"/>
      <c r="C112" s="217"/>
      <c r="D112" s="217"/>
      <c r="E112" s="218"/>
      <c r="F112" s="218"/>
      <c r="G112" s="218"/>
      <c r="H112" s="219"/>
    </row>
    <row r="113" spans="1:8" ht="15.75">
      <c r="A113" s="215"/>
      <c r="B113" s="215"/>
      <c r="C113" s="220"/>
      <c r="D113" s="220"/>
      <c r="E113" s="221"/>
      <c r="F113" s="221"/>
      <c r="G113" s="221"/>
      <c r="H113" s="219"/>
    </row>
    <row r="114" spans="1:8" ht="15.75">
      <c r="A114" s="222"/>
      <c r="B114" s="216"/>
      <c r="C114" s="217"/>
      <c r="D114" s="217"/>
      <c r="E114" s="223"/>
      <c r="F114" s="223"/>
      <c r="G114" s="223"/>
      <c r="H114" s="219"/>
    </row>
    <row r="115" spans="1:8" ht="15.75">
      <c r="A115" s="215"/>
      <c r="B115" s="215"/>
      <c r="C115" s="220"/>
      <c r="D115" s="220"/>
      <c r="E115" s="221"/>
      <c r="F115" s="221"/>
      <c r="G115" s="221"/>
      <c r="H115" s="219"/>
    </row>
    <row r="116" spans="1:8" ht="15.75">
      <c r="A116" s="215"/>
      <c r="B116" s="224"/>
      <c r="C116" s="217"/>
      <c r="D116" s="220"/>
      <c r="E116" s="221"/>
      <c r="F116" s="221"/>
      <c r="G116" s="221"/>
      <c r="H116" s="219"/>
    </row>
    <row r="117" spans="1:8" ht="15.75">
      <c r="A117" s="215"/>
      <c r="B117" s="224"/>
      <c r="C117" s="217"/>
      <c r="D117" s="220"/>
      <c r="E117" s="223"/>
      <c r="F117" s="221"/>
      <c r="G117" s="223"/>
      <c r="H117" s="219"/>
    </row>
    <row r="118" spans="1:8" ht="15.75">
      <c r="A118" s="222"/>
      <c r="B118" s="224"/>
      <c r="C118" s="217"/>
      <c r="D118" s="217"/>
      <c r="E118" s="223"/>
      <c r="F118" s="223"/>
      <c r="G118" s="223"/>
      <c r="H118" s="219"/>
    </row>
    <row r="119" spans="1:8" ht="15.75">
      <c r="A119" s="222"/>
      <c r="B119" s="224"/>
      <c r="C119" s="217"/>
      <c r="D119" s="217"/>
      <c r="E119" s="223"/>
      <c r="F119" s="223"/>
      <c r="G119" s="223"/>
      <c r="H119" s="219"/>
    </row>
    <row r="120" spans="1:8" ht="15.75">
      <c r="A120" s="222"/>
      <c r="B120" s="216"/>
      <c r="C120" s="217"/>
      <c r="D120" s="217"/>
      <c r="E120" s="223"/>
      <c r="F120" s="223"/>
      <c r="G120" s="218"/>
      <c r="H120" s="219"/>
    </row>
    <row r="121" spans="1:8" ht="15.75">
      <c r="A121" s="222"/>
      <c r="B121" s="216"/>
      <c r="C121" s="217"/>
      <c r="D121" s="217"/>
      <c r="E121" s="223"/>
      <c r="F121" s="223"/>
      <c r="G121" s="223"/>
      <c r="H121" s="219"/>
    </row>
    <row r="122" spans="1:8" ht="15.75">
      <c r="A122" s="222"/>
      <c r="B122" s="216"/>
      <c r="C122" s="217"/>
      <c r="D122" s="217"/>
      <c r="E122" s="223"/>
      <c r="F122" s="223"/>
      <c r="G122" s="223"/>
      <c r="H122" s="219"/>
    </row>
    <row r="123" spans="1:8" ht="15.75">
      <c r="A123" s="222"/>
      <c r="B123" s="216"/>
      <c r="C123" s="217"/>
      <c r="D123" s="217"/>
      <c r="E123" s="223"/>
      <c r="F123" s="223"/>
      <c r="G123" s="223"/>
      <c r="H123" s="219"/>
    </row>
    <row r="124" spans="1:8" ht="15.75">
      <c r="A124" s="222"/>
      <c r="B124" s="216"/>
      <c r="C124" s="217"/>
      <c r="D124" s="217"/>
      <c r="E124" s="223"/>
      <c r="F124" s="223"/>
      <c r="G124" s="223"/>
      <c r="H124" s="219"/>
    </row>
    <row r="125" spans="1:8" ht="15.75">
      <c r="A125" s="215"/>
      <c r="B125" s="215"/>
      <c r="C125" s="220"/>
      <c r="D125" s="220"/>
      <c r="E125" s="221"/>
      <c r="F125" s="221"/>
      <c r="G125" s="221"/>
      <c r="H125" s="219"/>
    </row>
    <row r="126" spans="1:8" ht="15.75">
      <c r="A126" s="222"/>
      <c r="B126" s="216"/>
      <c r="C126" s="217"/>
      <c r="D126" s="217"/>
      <c r="E126" s="223"/>
      <c r="F126" s="223"/>
      <c r="G126" s="223"/>
      <c r="H126" s="219"/>
    </row>
    <row r="127" spans="1:8" ht="15.75">
      <c r="A127" s="215"/>
      <c r="B127" s="215"/>
      <c r="C127" s="220"/>
      <c r="D127" s="220"/>
      <c r="E127" s="221"/>
      <c r="F127" s="221"/>
      <c r="G127" s="221"/>
      <c r="H127" s="219"/>
    </row>
    <row r="128" spans="1:8" ht="15.75">
      <c r="A128" s="222"/>
      <c r="B128" s="216"/>
      <c r="C128" s="217"/>
      <c r="D128" s="217"/>
      <c r="E128" s="223"/>
      <c r="F128" s="223"/>
      <c r="G128" s="223"/>
      <c r="H128" s="219"/>
    </row>
    <row r="129" spans="1:8" ht="15.75">
      <c r="A129" s="222"/>
      <c r="B129" s="216"/>
      <c r="C129" s="217"/>
      <c r="D129" s="217"/>
      <c r="E129" s="223"/>
      <c r="F129" s="223"/>
      <c r="G129" s="223"/>
      <c r="H129" s="219"/>
    </row>
    <row r="130" spans="1:8" ht="15.75">
      <c r="A130" s="222"/>
      <c r="B130" s="216"/>
      <c r="C130" s="217"/>
      <c r="D130" s="217"/>
      <c r="E130" s="223"/>
      <c r="F130" s="223"/>
      <c r="G130" s="218"/>
      <c r="H130" s="219"/>
    </row>
    <row r="131" spans="1:8" ht="15.75">
      <c r="A131" s="222"/>
      <c r="B131" s="216"/>
      <c r="C131" s="217"/>
      <c r="D131" s="217"/>
      <c r="E131" s="223"/>
      <c r="F131" s="223"/>
      <c r="G131" s="223"/>
      <c r="H131" s="219"/>
    </row>
    <row r="132" spans="1:8" ht="15.75">
      <c r="A132" s="222"/>
      <c r="B132" s="216"/>
      <c r="C132" s="217"/>
      <c r="D132" s="217"/>
      <c r="E132" s="223"/>
      <c r="F132" s="223"/>
      <c r="G132" s="223"/>
      <c r="H132" s="219"/>
    </row>
    <row r="133" spans="1:8" ht="15.75">
      <c r="A133" s="222"/>
      <c r="B133" s="216"/>
      <c r="C133" s="217"/>
      <c r="D133" s="217"/>
      <c r="E133" s="223"/>
      <c r="F133" s="223"/>
      <c r="G133" s="223"/>
      <c r="H133" s="219"/>
    </row>
    <row r="134" spans="1:8" ht="15.75">
      <c r="A134" s="215"/>
      <c r="B134" s="215"/>
      <c r="C134" s="220"/>
      <c r="D134" s="220"/>
      <c r="E134" s="221"/>
      <c r="F134" s="221"/>
      <c r="G134" s="221"/>
      <c r="H134" s="219"/>
    </row>
    <row r="135" spans="1:8" ht="15.75">
      <c r="A135" s="215"/>
      <c r="B135" s="216"/>
      <c r="C135" s="217"/>
      <c r="D135" s="220"/>
      <c r="E135" s="223"/>
      <c r="F135" s="221"/>
      <c r="G135" s="223"/>
      <c r="H135" s="219"/>
    </row>
    <row r="136" spans="1:8" ht="15.75">
      <c r="A136" s="222"/>
      <c r="B136" s="216"/>
      <c r="C136" s="217"/>
      <c r="D136" s="217"/>
      <c r="E136" s="223"/>
      <c r="F136" s="223"/>
      <c r="G136" s="223"/>
      <c r="H136" s="219"/>
    </row>
    <row r="137" spans="1:8" ht="15.75">
      <c r="A137" s="222"/>
      <c r="B137" s="216"/>
      <c r="C137" s="217"/>
      <c r="D137" s="217"/>
      <c r="E137" s="223"/>
      <c r="F137" s="223"/>
      <c r="G137" s="223"/>
      <c r="H137" s="219"/>
    </row>
    <row r="138" spans="1:8" ht="15.75">
      <c r="A138" s="215"/>
      <c r="B138" s="215"/>
      <c r="C138" s="220"/>
      <c r="D138" s="220"/>
      <c r="E138" s="221"/>
      <c r="F138" s="221"/>
      <c r="G138" s="221"/>
      <c r="H138" s="219"/>
    </row>
    <row r="139" spans="1:8" ht="15.75">
      <c r="A139" s="222"/>
      <c r="B139" s="216"/>
      <c r="C139" s="217"/>
      <c r="D139" s="217"/>
      <c r="E139" s="223"/>
      <c r="F139" s="223"/>
      <c r="G139" s="223"/>
      <c r="H139" s="219"/>
    </row>
    <row r="140" spans="1:8" ht="15.75">
      <c r="A140" s="220"/>
      <c r="B140" s="220"/>
      <c r="C140" s="220"/>
      <c r="D140" s="220"/>
      <c r="E140" s="221"/>
      <c r="F140" s="221"/>
      <c r="G140" s="221"/>
      <c r="H140" s="219"/>
    </row>
    <row r="141" ht="15"/>
    <row r="143" ht="25.5"/>
    <row r="144" ht="25.5"/>
    <row r="145" ht="25.5"/>
    <row r="146" ht="25.5"/>
  </sheetData>
  <sheetProtection selectLockedCells="1" selectUnlockedCells="1"/>
  <mergeCells count="15">
    <mergeCell ref="A5:H5"/>
    <mergeCell ref="A10:B11"/>
    <mergeCell ref="C10:C12"/>
    <mergeCell ref="E10:E12"/>
    <mergeCell ref="G10:G12"/>
    <mergeCell ref="H10:H12"/>
    <mergeCell ref="E77:E79"/>
    <mergeCell ref="G77:G79"/>
    <mergeCell ref="H77:H79"/>
    <mergeCell ref="A99:C99"/>
    <mergeCell ref="A101:B101"/>
    <mergeCell ref="E101:G103"/>
    <mergeCell ref="E104:G105"/>
    <mergeCell ref="B116:B117"/>
    <mergeCell ref="B118:B119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Luśka</dc:creator>
  <cp:keywords/>
  <dc:description/>
  <cp:lastModifiedBy/>
  <cp:lastPrinted>2015-08-24T11:34:49Z</cp:lastPrinted>
  <dcterms:created xsi:type="dcterms:W3CDTF">2003-07-19T12:43:24Z</dcterms:created>
  <dcterms:modified xsi:type="dcterms:W3CDTF">2018-03-21T14:12:19Z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536228465</vt:i4>
  </property>
  <property fmtid="{D5CDD505-2E9C-101B-9397-08002B2CF9AE}" pid="3" name="_AuthorEmail">
    <vt:lpwstr>skarbnikgmina@poczta.neostrada.pl</vt:lpwstr>
  </property>
  <property fmtid="{D5CDD505-2E9C-101B-9397-08002B2CF9AE}" pid="4" name="_AuthorEmailDisplayName">
    <vt:lpwstr>Lucyna Kamińska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