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<sst xmlns="http://schemas.openxmlformats.org/spreadsheetml/2006/main" count="184" uniqueCount="177">
  <si>
    <t>Załącznik Nr 2</t>
  </si>
  <si>
    <t>w zł</t>
  </si>
  <si>
    <t>Klasyfikacja budżetowa</t>
  </si>
  <si>
    <t>Wyszczególnienie</t>
  </si>
  <si>
    <t>Plan na 2020 r. po zmianach</t>
  </si>
  <si>
    <t>Wskaźnik 5:4</t>
  </si>
  <si>
    <t>I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</si>
  <si>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</si>
  <si>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</si>
  <si>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</si>
  <si>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</si>
  <si>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</si>
  <si>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</si>
  <si>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</si>
  <si>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</si>
  <si>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</si>
  <si>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</si>
  <si>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</si>
  <si>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</si>
  <si>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</si>
  <si>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</si>
  <si>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</si>
  <si>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</si>
  <si>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</si>
  <si>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</si>
  <si>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</si>
  <si>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</si>
  <si>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</si>
  <si>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</si>
  <si>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</si>
  <si>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Utrzymanie cmentarzy</t>
  </si>
  <si>
    <t>750</t>
  </si>
  <si>
    <t>ADMINISTRACJA PUBLICZNA</t>
  </si>
  <si>
    <t>75011</t>
  </si>
  <si>
    <t>Urzędy wojewódzkie</t>
  </si>
  <si>
    <t>75022</t>
  </si>
  <si>
    <t>Rady gminy</t>
  </si>
  <si>
    <t>75023</t>
  </si>
  <si>
    <t>Urzędy gmin</t>
  </si>
  <si>
    <t>75075</t>
  </si>
  <si>
    <t xml:space="preserve">Promocja jednostek samorządu terytorialnego </t>
  </si>
  <si>
    <t>75095</t>
  </si>
  <si>
    <t>URZĘDY NACZELNYCH ORGANÓW</t>
  </si>
  <si>
    <t>WŁADZY PAŃSTWOWEJ, KONTROLI I</t>
  </si>
  <si>
    <t>751</t>
  </si>
  <si>
    <t>OCHRONY I PRAWA ORAZ SĄDOWNICTWA</t>
  </si>
  <si>
    <t>75101</t>
  </si>
  <si>
    <t>Urzędy naczelnych organów władzy państwowej,kontroli i ochrony prawa</t>
  </si>
  <si>
    <t>75107</t>
  </si>
  <si>
    <t xml:space="preserve">Wybory Prezydenta Rzeczypospolitej Polskiej </t>
  </si>
  <si>
    <t>754</t>
  </si>
  <si>
    <t>BEZPIECZEŃSTWO PUBLICZNE I OCHRONA PRZECIWPOŻAROWA</t>
  </si>
  <si>
    <t>75412</t>
  </si>
  <si>
    <t>Ochotnicze  straże pożarne</t>
  </si>
  <si>
    <t>75421</t>
  </si>
  <si>
    <t xml:space="preserve"> Zarządzanie kryzysowe</t>
  </si>
  <si>
    <t>757</t>
  </si>
  <si>
    <t>OBSŁUGA DŁUGU PUBLICZNEGO</t>
  </si>
  <si>
    <t>75702</t>
  </si>
  <si>
    <t>Obsługa papierów wartościowych, kredytów i pożyczek j.s.t.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</si>
  <si>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</si>
  <si>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</si>
  <si>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</si>
  <si>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</si>
  <si>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</si>
  <si>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</si>
  <si>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</si>
  <si>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</si>
  <si>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</si>
  <si>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 xml:space="preserve">Oddziały przedszkolne w szkołach podstawowych 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</si>
  <si>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</si>
  <si>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</si>
  <si>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</si>
  <si>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</si>
  <si>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</si>
  <si>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</si>
  <si>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</si>
  <si>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</si>
  <si>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</si>
  <si>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</t>
  </si>
  <si>
    <t>80149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</si>
  <si>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</si>
  <si>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80150</t>
  </si>
  <si>
    <t>Realizacja zadań wymagających stosowania specjalnej organizacji nauki i metod pracy dla dzieci i młodzieży w szkołach podstawowych</t>
  </si>
  <si>
    <t>80152</t>
  </si>
  <si>
    <t xml:space="preserve">Realizacja zadań wymagających stosowania specjalnej organizacji nauki i metod pracy dla dzieci i młodzieży w  gimnazjach, klasach dotychczasowego gimnazjum prowadzonych w szkołach innego typu liceach ogólnokształcących, liceach profilowanych i szkołach zawodowych </t>
  </si>
  <si>
    <t>80153</t>
  </si>
  <si>
    <t>Zapewnienie uczniom prawa do bezpłatnego dostępu do podręczników, materiałów edukacyjnych lub materiałów ćwiczeniowych</t>
  </si>
  <si>
    <t>80195</t>
  </si>
  <si>
    <t>851</t>
  </si>
  <si>
    <t>OCHRONA ZDROWIA</t>
  </si>
  <si>
    <t>854141</t>
  </si>
  <si>
    <t xml:space="preserve">Ratownictwo medyczne </t>
  </si>
  <si>
    <t>85153</t>
  </si>
  <si>
    <t>Zwalczanie narkomanii</t>
  </si>
  <si>
    <t>85154</t>
  </si>
  <si>
    <t>Przeciwdziałania alkoholizmowi</t>
  </si>
  <si>
    <t>852</t>
  </si>
  <si>
    <t>POMOC SPOŁECZNA</t>
  </si>
  <si>
    <t>85202</t>
  </si>
  <si>
    <t>Domy pomocy społecznej</t>
  </si>
  <si>
    <t>85213</t>
  </si>
  <si>
    <t>Składki na ubezpieczenia zdrowotne opłacone</t>
  </si>
  <si>
    <t>za osoby pobierajace niektóre świadczenia</t>
  </si>
  <si>
    <t xml:space="preserve">z pomocy społecznej oraz niektóre </t>
  </si>
  <si>
    <t>świadczenia rodzinne</t>
  </si>
  <si>
    <t>Zasiłki i pomoc w naturze oraz składki na</t>
  </si>
  <si>
    <t>85214</t>
  </si>
  <si>
    <t>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</si>
  <si>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</si>
  <si>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</si>
  <si>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</si>
  <si>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</si>
  <si>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</si>
  <si>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</si>
  <si>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</si>
  <si>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opiekuńcze.</t>
  </si>
  <si>
    <t>85230</t>
  </si>
  <si>
    <t xml:space="preserve">Pomoc w zakresie dożywiania </t>
  </si>
  <si>
    <t>85295</t>
  </si>
  <si>
    <t xml:space="preserve">POZOSTAŁE ZADANIA W ZAKRESIE POLITYKI SPOŁECZNEJ 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</si>
  <si>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</si>
  <si>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</si>
  <si>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</si>
  <si>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</si>
  <si>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</si>
  <si>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</si>
  <si>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85416</t>
  </si>
  <si>
    <t>Pomoc materialna dla uczniów o charakterze motywacyjnym</t>
  </si>
  <si>
    <t>855</t>
  </si>
  <si>
    <t>RODZINA</t>
  </si>
  <si>
    <t>85501</t>
  </si>
  <si>
    <t>Świadczenie wychowawcze</t>
  </si>
  <si>
    <t>Świadczenia rodzinne oraz składki na ubezpieczenia</t>
  </si>
  <si>
    <t>85502</t>
  </si>
  <si>
    <t>emerytalne i rentowe z ubezpieczenia społecznego</t>
  </si>
  <si>
    <t>85503</t>
  </si>
  <si>
    <t>Karta Dużej Rodziny</t>
  </si>
  <si>
    <t>85504</t>
  </si>
  <si>
    <t>Wspieranie rodziny</t>
  </si>
  <si>
    <t>85508</t>
  </si>
  <si>
    <t>Rodziny zastępcze</t>
  </si>
  <si>
    <t>85513</t>
  </si>
  <si>
    <t>Składki na ubezpieczenia zdrowotne opłacane za osoby</t>
  </si>
  <si>
    <t>pobierające niektóre świadczenia rodzinne , zgodnie z przepisami ustawy o świadczeniach rodzinnych oraz za osoby pobierające zasiłki dla opiekunów, zgodnie z przepisami ustawy z dnia 4 kwietnia 2014r., o ustaleniu i wypłacie zasiłków dla opiekunów</t>
  </si>
  <si>
    <t>900</t>
  </si>
  <si>
    <t xml:space="preserve">GOSPODARKA KOMUNALNA I OCHRONA </t>
  </si>
  <si>
    <t>ŚRODOWISKA</t>
  </si>
  <si>
    <t>Gospodarka odpadami</t>
  </si>
  <si>
    <t>90004</t>
  </si>
  <si>
    <t>Zieleń w miastach i gminach</t>
  </si>
  <si>
    <t>90013</t>
  </si>
  <si>
    <t>Schroniska dla zwierząt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</si>
  <si>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</si>
  <si>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</si>
  <si>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</si>
  <si>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</si>
  <si>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</si>
  <si>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</si>
  <si>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NARODO.</t>
  </si>
  <si>
    <t>92109</t>
  </si>
  <si>
    <t>Domy i ośrodki kultury</t>
  </si>
  <si>
    <t>92116</t>
  </si>
  <si>
    <t>Biblioteki</t>
  </si>
  <si>
    <t>926</t>
  </si>
  <si>
    <t>KULTURA FIZYCZNA I SPORTU</t>
  </si>
  <si>
    <t>92605</t>
  </si>
  <si>
    <t>Zadania w zakresie kultury fizycznej i sportu</t>
  </si>
  <si>
    <t>92695</t>
  </si>
  <si>
    <t>O GÓ Ł E M   W Y D A T K I</t>
  </si>
  <si>
    <t>Wójt Gminy Sorkwity</t>
  </si>
  <si>
    <t xml:space="preserve">  </t>
  </si>
  <si>
    <t>Józef Maciejewski</t>
  </si>
  <si>
    <t>WYKONANIE WYDATKÓW BUDŻETOWYCH  ZA  2020 r.</t>
  </si>
  <si>
    <t>Wykonanie za 2020r.</t>
  </si>
  <si>
    <t>75056</t>
  </si>
  <si>
    <t>Spis powszechny i inne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</si>
</sst>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</numFmts>
  <fonts count="50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49" fontId="9" fillId="34" borderId="19" xfId="0" applyNumberFormat="1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4" fontId="7" fillId="33" borderId="28" xfId="0" applyNumberFormat="1" applyFont="1" applyFill="1" applyBorder="1" applyAlignment="1">
      <alignment horizontal="right" vertical="center"/>
    </xf>
    <xf numFmtId="164" fontId="8" fillId="33" borderId="29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49" fontId="0" fillId="34" borderId="19" xfId="0" applyNumberFormat="1" applyFont="1" applyFill="1" applyBorder="1" applyAlignment="1">
      <alignment vertical="center"/>
    </xf>
    <xf numFmtId="49" fontId="6" fillId="34" borderId="31" xfId="0" applyNumberFormat="1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4" fontId="6" fillId="34" borderId="31" xfId="0" applyNumberFormat="1" applyFont="1" applyFill="1" applyBorder="1" applyAlignment="1">
      <alignment vertical="center"/>
    </xf>
    <xf numFmtId="4" fontId="6" fillId="34" borderId="32" xfId="0" applyNumberFormat="1" applyFont="1" applyFill="1" applyBorder="1" applyAlignment="1">
      <alignment vertical="center"/>
    </xf>
    <xf numFmtId="164" fontId="10" fillId="0" borderId="33" xfId="0" applyNumberFormat="1" applyFont="1" applyBorder="1" applyAlignment="1">
      <alignment horizontal="right" vertical="center"/>
    </xf>
    <xf numFmtId="164" fontId="8" fillId="33" borderId="34" xfId="0" applyNumberFormat="1" applyFont="1" applyFill="1" applyBorder="1" applyAlignment="1">
      <alignment horizontal="right" vertical="center"/>
    </xf>
    <xf numFmtId="49" fontId="7" fillId="34" borderId="26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4" fontId="9" fillId="34" borderId="10" xfId="0" applyNumberFormat="1" applyFont="1" applyFill="1" applyBorder="1" applyAlignment="1">
      <alignment vertical="center"/>
    </xf>
    <xf numFmtId="4" fontId="6" fillId="34" borderId="35" xfId="0" applyNumberFormat="1" applyFont="1" applyFill="1" applyBorder="1" applyAlignment="1">
      <alignment vertical="center"/>
    </xf>
    <xf numFmtId="49" fontId="6" fillId="34" borderId="28" xfId="0" applyNumberFormat="1" applyFont="1" applyFill="1" applyBorder="1" applyAlignment="1">
      <alignment vertical="center"/>
    </xf>
    <xf numFmtId="0" fontId="0" fillId="34" borderId="28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/>
    </xf>
    <xf numFmtId="4" fontId="6" fillId="34" borderId="28" xfId="0" applyNumberFormat="1" applyFont="1" applyFill="1" applyBorder="1" applyAlignment="1">
      <alignment horizontal="right" vertical="center"/>
    </xf>
    <xf numFmtId="4" fontId="9" fillId="34" borderId="28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164" fontId="10" fillId="0" borderId="34" xfId="0" applyNumberFormat="1" applyFont="1" applyBorder="1" applyAlignment="1">
      <alignment horizontal="right" vertical="center"/>
    </xf>
    <xf numFmtId="49" fontId="7" fillId="33" borderId="16" xfId="0" applyNumberFormat="1" applyFont="1" applyFill="1" applyBorder="1" applyAlignment="1">
      <alignment vertical="center"/>
    </xf>
    <xf numFmtId="49" fontId="9" fillId="33" borderId="17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164" fontId="8" fillId="33" borderId="37" xfId="0" applyNumberFormat="1" applyFont="1" applyFill="1" applyBorder="1" applyAlignment="1">
      <alignment horizontal="right" vertical="center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4" fontId="6" fillId="34" borderId="38" xfId="0" applyNumberFormat="1" applyFont="1" applyFill="1" applyBorder="1" applyAlignment="1">
      <alignment vertical="center"/>
    </xf>
    <xf numFmtId="4" fontId="6" fillId="34" borderId="39" xfId="0" applyNumberFormat="1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vertical="center" wrapText="1"/>
    </xf>
    <xf numFmtId="49" fontId="0" fillId="34" borderId="40" xfId="0" applyNumberFormat="1" applyFont="1" applyFill="1" applyBorder="1" applyAlignment="1">
      <alignment vertical="center"/>
    </xf>
    <xf numFmtId="49" fontId="7" fillId="33" borderId="41" xfId="0" applyNumberFormat="1" applyFont="1" applyFill="1" applyBorder="1" applyAlignment="1">
      <alignment vertical="center"/>
    </xf>
    <xf numFmtId="49" fontId="7" fillId="33" borderId="42" xfId="0" applyNumberFormat="1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vertical="center"/>
    </xf>
    <xf numFmtId="4" fontId="7" fillId="33" borderId="30" xfId="0" applyNumberFormat="1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horizontal="right" vertical="center"/>
    </xf>
    <xf numFmtId="164" fontId="8" fillId="33" borderId="44" xfId="0" applyNumberFormat="1" applyFont="1" applyFill="1" applyBorder="1" applyAlignment="1">
      <alignment horizontal="right" vertical="center"/>
    </xf>
    <xf numFmtId="49" fontId="7" fillId="33" borderId="40" xfId="0" applyNumberFormat="1" applyFont="1" applyFill="1" applyBorder="1" applyAlignment="1">
      <alignment vertical="center"/>
    </xf>
    <xf numFmtId="49" fontId="7" fillId="33" borderId="31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" fontId="7" fillId="33" borderId="45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64" fontId="8" fillId="33" borderId="33" xfId="0" applyNumberFormat="1" applyFont="1" applyFill="1" applyBorder="1" applyAlignment="1">
      <alignment horizontal="right" vertical="center"/>
    </xf>
    <xf numFmtId="49" fontId="7" fillId="33" borderId="46" xfId="0" applyNumberFormat="1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vertical="center"/>
    </xf>
    <xf numFmtId="4" fontId="7" fillId="33" borderId="47" xfId="0" applyNumberFormat="1" applyFont="1" applyFill="1" applyBorder="1" applyAlignment="1">
      <alignment vertical="center"/>
    </xf>
    <xf numFmtId="49" fontId="7" fillId="34" borderId="22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164" fontId="10" fillId="0" borderId="15" xfId="0" applyNumberFormat="1" applyFont="1" applyBorder="1" applyAlignment="1">
      <alignment horizontal="right" vertical="center"/>
    </xf>
    <xf numFmtId="49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/>
    </xf>
    <xf numFmtId="164" fontId="10" fillId="0" borderId="33" xfId="0" applyNumberFormat="1" applyFont="1" applyFill="1" applyBorder="1" applyAlignment="1">
      <alignment horizontal="right"/>
    </xf>
    <xf numFmtId="49" fontId="7" fillId="33" borderId="48" xfId="0" applyNumberFormat="1" applyFont="1" applyFill="1" applyBorder="1" applyAlignment="1">
      <alignment vertical="center"/>
    </xf>
    <xf numFmtId="49" fontId="6" fillId="33" borderId="38" xfId="0" applyNumberFormat="1" applyFont="1" applyFill="1" applyBorder="1" applyAlignment="1">
      <alignment vertical="center"/>
    </xf>
    <xf numFmtId="0" fontId="7" fillId="33" borderId="38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164" fontId="8" fillId="33" borderId="15" xfId="0" applyNumberFormat="1" applyFont="1" applyFill="1" applyBorder="1" applyAlignment="1">
      <alignment horizontal="right" vertical="center"/>
    </xf>
    <xf numFmtId="49" fontId="7" fillId="34" borderId="40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49" xfId="0" applyFont="1" applyFill="1" applyBorder="1" applyAlignment="1">
      <alignment vertical="center"/>
    </xf>
    <xf numFmtId="0" fontId="7" fillId="34" borderId="49" xfId="0" applyFont="1" applyFill="1" applyBorder="1" applyAlignment="1">
      <alignment vertical="center"/>
    </xf>
    <xf numFmtId="4" fontId="6" fillId="34" borderId="49" xfId="0" applyNumberFormat="1" applyFont="1" applyFill="1" applyBorder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4" fontId="7" fillId="33" borderId="50" xfId="0" applyNumberFormat="1" applyFont="1" applyFill="1" applyBorder="1" applyAlignment="1">
      <alignment vertical="center"/>
    </xf>
    <xf numFmtId="49" fontId="7" fillId="34" borderId="41" xfId="0" applyNumberFormat="1" applyFont="1" applyFill="1" applyBorder="1" applyAlignment="1">
      <alignment vertical="center"/>
    </xf>
    <xf numFmtId="49" fontId="6" fillId="34" borderId="42" xfId="0" applyNumberFormat="1" applyFont="1" applyFill="1" applyBorder="1" applyAlignment="1">
      <alignment vertical="center"/>
    </xf>
    <xf numFmtId="0" fontId="6" fillId="34" borderId="43" xfId="0" applyFont="1" applyFill="1" applyBorder="1" applyAlignment="1">
      <alignment vertical="center" wrapText="1"/>
    </xf>
    <xf numFmtId="0" fontId="0" fillId="34" borderId="42" xfId="0" applyFont="1" applyFill="1" applyBorder="1" applyAlignment="1">
      <alignment vertical="center"/>
    </xf>
    <xf numFmtId="4" fontId="6" fillId="34" borderId="42" xfId="0" applyNumberFormat="1" applyFont="1" applyFill="1" applyBorder="1" applyAlignment="1">
      <alignment vertical="center"/>
    </xf>
    <xf numFmtId="4" fontId="6" fillId="34" borderId="51" xfId="0" applyNumberFormat="1" applyFont="1" applyFill="1" applyBorder="1" applyAlignment="1">
      <alignment vertical="center"/>
    </xf>
    <xf numFmtId="49" fontId="7" fillId="33" borderId="52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4" borderId="53" xfId="0" applyNumberFormat="1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49" fontId="7" fillId="33" borderId="38" xfId="0" applyNumberFormat="1" applyFont="1" applyFill="1" applyBorder="1" applyAlignment="1">
      <alignment vertical="center"/>
    </xf>
    <xf numFmtId="49" fontId="7" fillId="34" borderId="54" xfId="0" applyNumberFormat="1" applyFont="1" applyFill="1" applyBorder="1" applyAlignment="1">
      <alignment vertical="center"/>
    </xf>
    <xf numFmtId="49" fontId="6" fillId="34" borderId="55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9" fontId="7" fillId="34" borderId="19" xfId="0" applyNumberFormat="1" applyFont="1" applyFill="1" applyBorder="1" applyAlignment="1">
      <alignment vertical="center"/>
    </xf>
    <xf numFmtId="49" fontId="6" fillId="34" borderId="56" xfId="0" applyNumberFormat="1" applyFont="1" applyFill="1" applyBorder="1" applyAlignment="1">
      <alignment vertical="center"/>
    </xf>
    <xf numFmtId="49" fontId="6" fillId="34" borderId="13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49" fontId="6" fillId="34" borderId="57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4" fontId="10" fillId="0" borderId="38" xfId="0" applyNumberFormat="1" applyFont="1" applyBorder="1" applyAlignment="1">
      <alignment/>
    </xf>
    <xf numFmtId="164" fontId="10" fillId="0" borderId="15" xfId="0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9" fontId="7" fillId="33" borderId="19" xfId="0" applyNumberFormat="1" applyFont="1" applyFill="1" applyBorder="1" applyAlignment="1">
      <alignment vertical="center"/>
    </xf>
    <xf numFmtId="49" fontId="7" fillId="33" borderId="57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vertical="center"/>
    </xf>
    <xf numFmtId="164" fontId="10" fillId="34" borderId="15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vertical="center"/>
    </xf>
    <xf numFmtId="0" fontId="7" fillId="34" borderId="58" xfId="0" applyFont="1" applyFill="1" applyBorder="1" applyAlignment="1">
      <alignment vertical="center"/>
    </xf>
    <xf numFmtId="4" fontId="7" fillId="34" borderId="58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49" fontId="6" fillId="34" borderId="32" xfId="0" applyNumberFormat="1" applyFont="1" applyFill="1" applyBorder="1" applyAlignment="1">
      <alignment vertical="center"/>
    </xf>
    <xf numFmtId="4" fontId="6" fillId="34" borderId="58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horizontal="left" vertical="center" indent="1"/>
    </xf>
    <xf numFmtId="0" fontId="6" fillId="34" borderId="20" xfId="0" applyFont="1" applyFill="1" applyBorder="1" applyAlignment="1">
      <alignment vertical="center" wrapText="1"/>
    </xf>
    <xf numFmtId="4" fontId="6" fillId="34" borderId="20" xfId="0" applyNumberFormat="1" applyFont="1" applyFill="1" applyBorder="1" applyAlignment="1">
      <alignment horizontal="left" vertical="center" indent="1"/>
    </xf>
    <xf numFmtId="0" fontId="8" fillId="33" borderId="59" xfId="0" applyFont="1" applyFill="1" applyBorder="1" applyAlignment="1">
      <alignment horizontal="left"/>
    </xf>
    <xf numFmtId="0" fontId="8" fillId="33" borderId="28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4" fontId="8" fillId="33" borderId="27" xfId="0" applyNumberFormat="1" applyFont="1" applyFill="1" applyBorder="1" applyAlignment="1">
      <alignment/>
    </xf>
    <xf numFmtId="4" fontId="8" fillId="33" borderId="60" xfId="0" applyNumberFormat="1" applyFont="1" applyFill="1" applyBorder="1" applyAlignment="1">
      <alignment/>
    </xf>
    <xf numFmtId="164" fontId="8" fillId="33" borderId="34" xfId="0" applyNumberFormat="1" applyFont="1" applyFill="1" applyBorder="1" applyAlignment="1">
      <alignment horizontal="right"/>
    </xf>
    <xf numFmtId="0" fontId="13" fillId="0" borderId="54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42" xfId="0" applyFont="1" applyBorder="1" applyAlignment="1">
      <alignment/>
    </xf>
    <xf numFmtId="0" fontId="13" fillId="0" borderId="30" xfId="0" applyFont="1" applyBorder="1" applyAlignment="1">
      <alignment/>
    </xf>
    <xf numFmtId="4" fontId="10" fillId="0" borderId="43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164" fontId="10" fillId="34" borderId="34" xfId="0" applyNumberFormat="1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vertical="center" wrapText="1"/>
    </xf>
    <xf numFmtId="49" fontId="8" fillId="33" borderId="26" xfId="0" applyNumberFormat="1" applyFont="1" applyFill="1" applyBorder="1" applyAlignment="1">
      <alignment/>
    </xf>
    <xf numFmtId="49" fontId="8" fillId="33" borderId="28" xfId="0" applyNumberFormat="1" applyFont="1" applyFill="1" applyBorder="1" applyAlignment="1">
      <alignment/>
    </xf>
    <xf numFmtId="4" fontId="8" fillId="33" borderId="28" xfId="0" applyNumberFormat="1" applyFont="1" applyFill="1" applyBorder="1" applyAlignment="1">
      <alignment/>
    </xf>
    <xf numFmtId="164" fontId="8" fillId="33" borderId="61" xfId="0" applyNumberFormat="1" applyFont="1" applyFill="1" applyBorder="1" applyAlignment="1">
      <alignment horizontal="right"/>
    </xf>
    <xf numFmtId="49" fontId="8" fillId="34" borderId="26" xfId="0" applyNumberFormat="1" applyFont="1" applyFill="1" applyBorder="1" applyAlignment="1">
      <alignment/>
    </xf>
    <xf numFmtId="164" fontId="10" fillId="34" borderId="61" xfId="0" applyNumberFormat="1" applyFont="1" applyFill="1" applyBorder="1" applyAlignment="1">
      <alignment horizontal="right"/>
    </xf>
    <xf numFmtId="49" fontId="8" fillId="34" borderId="40" xfId="0" applyNumberFormat="1" applyFont="1" applyFill="1" applyBorder="1" applyAlignment="1">
      <alignment/>
    </xf>
    <xf numFmtId="49" fontId="10" fillId="34" borderId="31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4" fontId="10" fillId="34" borderId="38" xfId="0" applyNumberFormat="1" applyFont="1" applyFill="1" applyBorder="1" applyAlignment="1">
      <alignment/>
    </xf>
    <xf numFmtId="164" fontId="8" fillId="0" borderId="62" xfId="0" applyNumberFormat="1" applyFont="1" applyFill="1" applyBorder="1" applyAlignment="1">
      <alignment horizontal="right"/>
    </xf>
    <xf numFmtId="49" fontId="10" fillId="34" borderId="20" xfId="0" applyNumberFormat="1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58" xfId="0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 horizontal="right"/>
    </xf>
    <xf numFmtId="49" fontId="10" fillId="0" borderId="3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164" fontId="10" fillId="0" borderId="20" xfId="0" applyNumberFormat="1" applyFont="1" applyFill="1" applyBorder="1" applyAlignment="1">
      <alignment horizontal="right"/>
    </xf>
    <xf numFmtId="49" fontId="6" fillId="33" borderId="42" xfId="0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4" fontId="7" fillId="33" borderId="42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9" fontId="7" fillId="34" borderId="63" xfId="0" applyNumberFormat="1" applyFont="1" applyFill="1" applyBorder="1" applyAlignment="1">
      <alignment vertical="center"/>
    </xf>
    <xf numFmtId="49" fontId="7" fillId="33" borderId="64" xfId="0" applyNumberFormat="1" applyFont="1" applyFill="1" applyBorder="1" applyAlignment="1">
      <alignment vertical="center"/>
    </xf>
    <xf numFmtId="49" fontId="6" fillId="33" borderId="64" xfId="0" applyNumberFormat="1" applyFont="1" applyFill="1" applyBorder="1" applyAlignment="1">
      <alignment vertical="center"/>
    </xf>
    <xf numFmtId="0" fontId="7" fillId="33" borderId="64" xfId="0" applyFont="1" applyFill="1" applyBorder="1" applyAlignment="1">
      <alignment vertical="center"/>
    </xf>
    <xf numFmtId="4" fontId="7" fillId="33" borderId="64" xfId="0" applyNumberFormat="1" applyFont="1" applyFill="1" applyBorder="1" applyAlignment="1">
      <alignment vertical="center"/>
    </xf>
    <xf numFmtId="164" fontId="8" fillId="33" borderId="64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49" fontId="7" fillId="34" borderId="11" xfId="0" applyNumberFormat="1" applyFont="1" applyFill="1" applyBorder="1" applyAlignment="1">
      <alignment vertical="center"/>
    </xf>
    <xf numFmtId="4" fontId="9" fillId="34" borderId="11" xfId="0" applyNumberFormat="1" applyFont="1" applyFill="1" applyBorder="1" applyAlignment="1">
      <alignment vertical="center"/>
    </xf>
    <xf numFmtId="164" fontId="8" fillId="0" borderId="33" xfId="0" applyNumberFormat="1" applyFont="1" applyBorder="1" applyAlignment="1">
      <alignment horizontal="right" vertical="center"/>
    </xf>
    <xf numFmtId="0" fontId="7" fillId="35" borderId="27" xfId="0" applyFont="1" applyFill="1" applyBorder="1" applyAlignment="1">
      <alignment vertical="center"/>
    </xf>
    <xf numFmtId="4" fontId="7" fillId="35" borderId="28" xfId="0" applyNumberFormat="1" applyFont="1" applyFill="1" applyBorder="1" applyAlignment="1">
      <alignment vertical="center"/>
    </xf>
    <xf numFmtId="164" fontId="8" fillId="35" borderId="34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vertical="center"/>
    </xf>
    <xf numFmtId="164" fontId="6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164" fontId="7" fillId="34" borderId="0" xfId="0" applyNumberFormat="1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horizontal="right" vertical="center"/>
    </xf>
    <xf numFmtId="164" fontId="14" fillId="34" borderId="0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7" fillId="35" borderId="26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33" borderId="5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1">
      <selection activeCell="H26" sqref="H26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48.25390625" style="0" customWidth="1"/>
    <col min="4" max="4" width="0" style="0" hidden="1" customWidth="1"/>
    <col min="5" max="5" width="15.25390625" style="0" customWidth="1"/>
    <col min="6" max="6" width="0" style="0" hidden="1" customWidth="1"/>
    <col min="7" max="7" width="13.125" style="0" customWidth="1"/>
    <col min="8" max="8" width="11.875" style="0" customWidth="1"/>
  </cols>
  <sheetData>
    <row r="1" ht="7.5" customHeight="1">
      <c r="G1" s="1"/>
    </row>
    <row r="2" spans="3:9" ht="14.25" customHeight="1">
      <c r="C2" s="2"/>
      <c r="G2" s="3" t="s">
        <v>0</v>
      </c>
      <c r="H2" s="3"/>
      <c r="I2" s="4"/>
    </row>
    <row r="3" ht="7.5" customHeight="1"/>
    <row r="4" ht="10.5" customHeight="1"/>
    <row r="5" spans="1:8" ht="18">
      <c r="A5" s="259" t="s">
        <v>173</v>
      </c>
      <c r="B5" s="259"/>
      <c r="C5" s="259"/>
      <c r="D5" s="259"/>
      <c r="E5" s="259"/>
      <c r="F5" s="259"/>
      <c r="G5" s="259"/>
      <c r="H5" s="259"/>
    </row>
    <row r="6" spans="1:8" ht="7.5" customHeight="1">
      <c r="A6" s="5"/>
      <c r="B6" s="5"/>
      <c r="C6" s="5"/>
      <c r="D6" s="5"/>
      <c r="E6" s="5"/>
      <c r="F6" s="5"/>
      <c r="G6" s="5"/>
      <c r="H6" s="5"/>
    </row>
    <row r="7" spans="1:8" ht="1.5" customHeight="1" hidden="1">
      <c r="A7" s="5"/>
      <c r="B7" s="5"/>
      <c r="C7" s="5"/>
      <c r="D7" s="5"/>
      <c r="E7" s="5"/>
      <c r="F7" s="5"/>
      <c r="G7" s="5"/>
      <c r="H7" s="5"/>
    </row>
    <row r="8" ht="7.5" customHeight="1">
      <c r="C8" s="6"/>
    </row>
    <row r="9" ht="16.5" customHeight="1">
      <c r="H9" s="7" t="s">
        <v>1</v>
      </c>
    </row>
    <row r="10" spans="1:8" ht="14.25" customHeight="1">
      <c r="A10" s="260" t="s">
        <v>2</v>
      </c>
      <c r="B10" s="260"/>
      <c r="C10" s="261" t="s">
        <v>3</v>
      </c>
      <c r="D10" s="8"/>
      <c r="E10" s="261" t="s">
        <v>4</v>
      </c>
      <c r="F10" s="8"/>
      <c r="G10" s="261" t="s">
        <v>174</v>
      </c>
      <c r="H10" s="262" t="s">
        <v>5</v>
      </c>
    </row>
    <row r="11" spans="1:8" ht="12.75">
      <c r="A11" s="260"/>
      <c r="B11" s="260"/>
      <c r="C11" s="261"/>
      <c r="D11" s="9"/>
      <c r="E11" s="261"/>
      <c r="F11" s="9"/>
      <c r="G11" s="261" t="s">
        <v>6</v>
      </c>
      <c r="H11" s="262"/>
    </row>
    <row r="12" spans="1:8" ht="12.75">
      <c r="A12" s="10" t="s">
        <v>7</v>
      </c>
      <c r="B12" s="11" t="s">
        <v>8</v>
      </c>
      <c r="C12" s="261"/>
      <c r="D12" s="9"/>
      <c r="E12" s="261"/>
      <c r="F12" s="9"/>
      <c r="G12" s="261"/>
      <c r="H12" s="262" t="s">
        <v>6</v>
      </c>
    </row>
    <row r="13" spans="1:8" ht="12.75">
      <c r="A13" s="12">
        <v>1</v>
      </c>
      <c r="B13" s="13">
        <v>2</v>
      </c>
      <c r="C13" s="14">
        <v>3</v>
      </c>
      <c r="D13" s="15"/>
      <c r="E13" s="14">
        <v>4</v>
      </c>
      <c r="F13" s="15"/>
      <c r="G13" s="16">
        <v>5</v>
      </c>
      <c r="H13" s="17">
        <v>6</v>
      </c>
    </row>
    <row r="14" spans="1:8" ht="16.5" customHeight="1">
      <c r="A14" s="18" t="s">
        <v>9</v>
      </c>
      <c r="B14" s="19"/>
      <c r="C14" s="20" t="s">
        <v>10</v>
      </c>
      <c r="D14" s="20"/>
      <c r="E14" s="21">
        <f>SUM(E15:E17)</f>
        <v>1522363.8199999998</v>
      </c>
      <c r="F14" s="21"/>
      <c r="G14" s="21">
        <f>SUM(G15:G17)</f>
        <v>1298076.26</v>
      </c>
      <c r="H14" s="22">
        <f aca="true" t="shared" si="0" ref="H14:H20">G14/E14*100%</f>
        <v>0.8526715118597604</v>
      </c>
    </row>
    <row r="15" spans="1:8" ht="16.5" customHeight="1">
      <c r="A15" s="23"/>
      <c r="B15" s="24" t="s">
        <v>11</v>
      </c>
      <c r="C15" s="25" t="s">
        <v>12</v>
      </c>
      <c r="D15" s="26"/>
      <c r="E15" s="27">
        <v>946465</v>
      </c>
      <c r="F15" s="27"/>
      <c r="G15" s="28">
        <v>780052.27</v>
      </c>
      <c r="H15" s="29">
        <f t="shared" si="0"/>
        <v>0.8241744491344107</v>
      </c>
    </row>
    <row r="16" spans="1:8" ht="16.5" customHeight="1">
      <c r="A16" s="23"/>
      <c r="B16" s="24" t="s">
        <v>13</v>
      </c>
      <c r="C16" s="25" t="s">
        <v>14</v>
      </c>
      <c r="D16" s="26"/>
      <c r="E16" s="27">
        <v>16000</v>
      </c>
      <c r="F16" s="27"/>
      <c r="G16" s="28">
        <v>14644.17</v>
      </c>
      <c r="H16" s="29">
        <f t="shared" si="0"/>
        <v>0.915260625</v>
      </c>
    </row>
    <row r="17" spans="1:8" ht="16.5" customHeight="1">
      <c r="A17" s="30"/>
      <c r="B17" s="31" t="s">
        <v>15</v>
      </c>
      <c r="C17" s="32" t="s">
        <v>16</v>
      </c>
      <c r="D17" s="33"/>
      <c r="E17" s="34">
        <v>559898.82</v>
      </c>
      <c r="F17" s="34"/>
      <c r="G17" s="35">
        <v>503379.82</v>
      </c>
      <c r="H17" s="29">
        <f t="shared" si="0"/>
        <v>0.8990549756829279</v>
      </c>
    </row>
    <row r="18" spans="1:8" ht="16.5" customHeight="1">
      <c r="A18" s="36" t="s">
        <v>17</v>
      </c>
      <c r="B18" s="37"/>
      <c r="C18" s="38" t="s">
        <v>18</v>
      </c>
      <c r="D18" s="38"/>
      <c r="E18" s="39">
        <f>SUM(E19)</f>
        <v>665415.36</v>
      </c>
      <c r="F18" s="39">
        <f>SUM(F19)</f>
        <v>0</v>
      </c>
      <c r="G18" s="39">
        <f>SUM(G19)</f>
        <v>637238.75</v>
      </c>
      <c r="H18" s="22">
        <f t="shared" si="0"/>
        <v>0.9576556062667384</v>
      </c>
    </row>
    <row r="19" spans="1:8" ht="16.5" customHeight="1">
      <c r="A19" s="40"/>
      <c r="B19" s="41" t="s">
        <v>19</v>
      </c>
      <c r="C19" s="42" t="s">
        <v>20</v>
      </c>
      <c r="D19" s="43"/>
      <c r="E19" s="44">
        <v>665415.36</v>
      </c>
      <c r="F19" s="44"/>
      <c r="G19" s="45">
        <v>637238.75</v>
      </c>
      <c r="H19" s="29">
        <f t="shared" si="0"/>
        <v>0.9576556062667384</v>
      </c>
    </row>
    <row r="20" spans="1:8" s="51" customFormat="1" ht="16.5" customHeight="1">
      <c r="A20" s="46" t="s">
        <v>21</v>
      </c>
      <c r="B20" s="47"/>
      <c r="C20" s="48" t="s">
        <v>22</v>
      </c>
      <c r="D20" s="48"/>
      <c r="E20" s="49">
        <f>SUM(E21:E21)</f>
        <v>400000</v>
      </c>
      <c r="F20" s="49">
        <f>SUM(F21:F21)</f>
        <v>0</v>
      </c>
      <c r="G20" s="49">
        <f>SUM(G21:G21)</f>
        <v>214113.49</v>
      </c>
      <c r="H20" s="50">
        <f t="shared" si="0"/>
        <v>0.535283725</v>
      </c>
    </row>
    <row r="21" spans="1:8" ht="16.5" customHeight="1">
      <c r="A21" s="52"/>
      <c r="B21" s="53" t="s">
        <v>23</v>
      </c>
      <c r="C21" s="54" t="s">
        <v>24</v>
      </c>
      <c r="D21" s="54"/>
      <c r="E21" s="55">
        <v>400000</v>
      </c>
      <c r="F21" s="55"/>
      <c r="G21" s="56">
        <v>214113.49</v>
      </c>
      <c r="H21" s="57">
        <f>G21/E19*100%</f>
        <v>0.3217741922879568</v>
      </c>
    </row>
    <row r="22" spans="1:8" ht="16.5" customHeight="1">
      <c r="A22" s="46" t="s">
        <v>25</v>
      </c>
      <c r="B22" s="47"/>
      <c r="C22" s="48" t="s">
        <v>26</v>
      </c>
      <c r="D22" s="48"/>
      <c r="E22" s="49">
        <f>SUM(E23:E24)</f>
        <v>107700</v>
      </c>
      <c r="F22" s="49">
        <f>SUM(F23)</f>
        <v>0</v>
      </c>
      <c r="G22" s="49">
        <f>SUM(G23:G24)</f>
        <v>93449</v>
      </c>
      <c r="H22" s="58">
        <f>G22/E22*100%</f>
        <v>0.8676787372330548</v>
      </c>
    </row>
    <row r="23" spans="1:8" ht="16.5" customHeight="1">
      <c r="A23" s="59"/>
      <c r="B23" s="60" t="s">
        <v>27</v>
      </c>
      <c r="C23" s="61" t="s">
        <v>28</v>
      </c>
      <c r="D23" s="62"/>
      <c r="E23" s="63">
        <v>37700</v>
      </c>
      <c r="F23" s="64"/>
      <c r="G23" s="65">
        <v>24524.41</v>
      </c>
      <c r="H23" s="29">
        <f>G23/E22*100%</f>
        <v>0.2277103992571959</v>
      </c>
    </row>
    <row r="24" spans="1:8" ht="16.5" customHeight="1">
      <c r="A24" s="59"/>
      <c r="B24" s="66" t="s">
        <v>29</v>
      </c>
      <c r="C24" s="67" t="s">
        <v>30</v>
      </c>
      <c r="D24" s="68"/>
      <c r="E24" s="69">
        <v>70000</v>
      </c>
      <c r="F24" s="70"/>
      <c r="G24" s="71">
        <v>68924.59</v>
      </c>
      <c r="H24" s="72">
        <f>G24/E22*100%</f>
        <v>0.6399683379758588</v>
      </c>
    </row>
    <row r="25" spans="1:8" ht="16.5" customHeight="1">
      <c r="A25" s="73" t="s">
        <v>31</v>
      </c>
      <c r="B25" s="74"/>
      <c r="C25" s="75" t="s">
        <v>32</v>
      </c>
      <c r="D25" s="75"/>
      <c r="E25" s="76">
        <f>SUM(E26:E31)</f>
        <v>4332840.03</v>
      </c>
      <c r="F25" s="76">
        <f>SUM(F26:F30)</f>
        <v>0</v>
      </c>
      <c r="G25" s="76">
        <f>SUM(G26:G31)</f>
        <v>4212771.56</v>
      </c>
      <c r="H25" s="77">
        <f>G25/E25*100%</f>
        <v>0.9722887369095875</v>
      </c>
    </row>
    <row r="26" spans="1:8" ht="16.5" customHeight="1">
      <c r="A26" s="52"/>
      <c r="B26" s="41" t="s">
        <v>33</v>
      </c>
      <c r="C26" s="54" t="s">
        <v>34</v>
      </c>
      <c r="D26" s="54"/>
      <c r="E26" s="78">
        <v>102082.31</v>
      </c>
      <c r="F26" s="55"/>
      <c r="G26" s="79">
        <v>94777.48</v>
      </c>
      <c r="H26" s="29">
        <f aca="true" t="shared" si="1" ref="H26:H31">G26/E26*1</f>
        <v>0.9284417642978494</v>
      </c>
    </row>
    <row r="27" spans="1:8" ht="16.5" customHeight="1">
      <c r="A27" s="52"/>
      <c r="B27" s="80" t="s">
        <v>35</v>
      </c>
      <c r="C27" s="81" t="s">
        <v>36</v>
      </c>
      <c r="D27" s="81"/>
      <c r="E27" s="82">
        <v>147040</v>
      </c>
      <c r="F27" s="82"/>
      <c r="G27" s="83">
        <v>128518.07</v>
      </c>
      <c r="H27" s="29">
        <f t="shared" si="1"/>
        <v>0.8740347524483134</v>
      </c>
    </row>
    <row r="28" spans="1:8" ht="16.5" customHeight="1">
      <c r="A28" s="52"/>
      <c r="B28" s="80" t="s">
        <v>37</v>
      </c>
      <c r="C28" s="84" t="s">
        <v>38</v>
      </c>
      <c r="D28" s="81"/>
      <c r="E28" s="82">
        <v>3971513.72</v>
      </c>
      <c r="F28" s="82"/>
      <c r="G28" s="83">
        <v>3890305.01</v>
      </c>
      <c r="H28" s="29">
        <f t="shared" si="1"/>
        <v>0.9795522020757363</v>
      </c>
    </row>
    <row r="29" spans="1:8" ht="16.5" customHeight="1">
      <c r="A29" s="85"/>
      <c r="B29" s="80" t="s">
        <v>175</v>
      </c>
      <c r="C29" s="84" t="s">
        <v>176</v>
      </c>
      <c r="D29" s="81"/>
      <c r="E29" s="82">
        <v>25326</v>
      </c>
      <c r="F29" s="82"/>
      <c r="G29" s="83">
        <v>19326</v>
      </c>
      <c r="H29" s="29">
        <f>G29/E29*1</f>
        <v>0.7630893153281213</v>
      </c>
    </row>
    <row r="30" spans="1:8" ht="16.5" customHeight="1">
      <c r="A30" s="85"/>
      <c r="B30" s="80" t="s">
        <v>39</v>
      </c>
      <c r="C30" s="84" t="s">
        <v>40</v>
      </c>
      <c r="D30" s="81"/>
      <c r="E30" s="82">
        <v>4000</v>
      </c>
      <c r="F30" s="82"/>
      <c r="G30" s="83">
        <v>4000</v>
      </c>
      <c r="H30" s="29">
        <f t="shared" si="1"/>
        <v>1</v>
      </c>
    </row>
    <row r="31" spans="1:8" ht="16.5" customHeight="1">
      <c r="A31" s="85"/>
      <c r="B31" s="80" t="s">
        <v>41</v>
      </c>
      <c r="C31" s="84" t="s">
        <v>16</v>
      </c>
      <c r="D31" s="81"/>
      <c r="E31" s="82">
        <v>82878</v>
      </c>
      <c r="F31" s="82"/>
      <c r="G31" s="83">
        <v>75845</v>
      </c>
      <c r="H31" s="29">
        <f t="shared" si="1"/>
        <v>0.9151403267453365</v>
      </c>
    </row>
    <row r="32" spans="1:8" ht="15" customHeight="1">
      <c r="A32" s="86"/>
      <c r="B32" s="87"/>
      <c r="C32" s="88" t="s">
        <v>42</v>
      </c>
      <c r="D32" s="89"/>
      <c r="E32" s="90"/>
      <c r="F32" s="91"/>
      <c r="G32" s="92"/>
      <c r="H32" s="93"/>
    </row>
    <row r="33" spans="1:8" ht="15" customHeight="1">
      <c r="A33" s="94"/>
      <c r="B33" s="95"/>
      <c r="C33" s="96" t="s">
        <v>43</v>
      </c>
      <c r="D33" s="97"/>
      <c r="E33" s="98">
        <f>SUM(E35:E36)</f>
        <v>53185</v>
      </c>
      <c r="F33" s="99"/>
      <c r="G33" s="98">
        <f>SUM(G35:G36)</f>
        <v>51925.06</v>
      </c>
      <c r="H33" s="100">
        <f>G33/E33*100%</f>
        <v>0.9763102378490175</v>
      </c>
    </row>
    <row r="34" spans="1:8" ht="15" customHeight="1">
      <c r="A34" s="101" t="s">
        <v>44</v>
      </c>
      <c r="B34" s="102"/>
      <c r="C34" s="38" t="s">
        <v>45</v>
      </c>
      <c r="D34" s="103"/>
      <c r="E34" s="104"/>
      <c r="F34" s="105"/>
      <c r="G34" s="104"/>
      <c r="H34" s="22"/>
    </row>
    <row r="35" spans="1:8" ht="25.5" customHeight="1">
      <c r="A35" s="106"/>
      <c r="B35" s="80" t="s">
        <v>46</v>
      </c>
      <c r="C35" s="107" t="s">
        <v>47</v>
      </c>
      <c r="D35" s="108"/>
      <c r="E35" s="109">
        <v>962</v>
      </c>
      <c r="F35" s="109"/>
      <c r="G35" s="109">
        <v>962</v>
      </c>
      <c r="H35" s="110">
        <f>G35/E35*100%</f>
        <v>1</v>
      </c>
    </row>
    <row r="36" spans="1:8" ht="18.75" customHeight="1">
      <c r="A36" s="106"/>
      <c r="B36" s="111" t="s">
        <v>48</v>
      </c>
      <c r="C36" s="112" t="s">
        <v>49</v>
      </c>
      <c r="D36" s="113"/>
      <c r="E36" s="114">
        <v>52223</v>
      </c>
      <c r="F36" s="115"/>
      <c r="G36" s="114">
        <v>50963.06</v>
      </c>
      <c r="H36" s="116">
        <f>G36/E36</f>
        <v>0.9758738486873599</v>
      </c>
    </row>
    <row r="37" spans="1:8" ht="28.5" customHeight="1">
      <c r="A37" s="117" t="s">
        <v>50</v>
      </c>
      <c r="B37" s="118"/>
      <c r="C37" s="119" t="s">
        <v>51</v>
      </c>
      <c r="D37" s="120"/>
      <c r="E37" s="121">
        <f>SUM(E38:E39)</f>
        <v>179000</v>
      </c>
      <c r="F37" s="121"/>
      <c r="G37" s="121">
        <f>SUM(G38:G39)</f>
        <v>148326.27000000002</v>
      </c>
      <c r="H37" s="122">
        <f aca="true" t="shared" si="2" ref="H37:H51">G37/E37*100%</f>
        <v>0.8286383798882683</v>
      </c>
    </row>
    <row r="38" spans="1:8" s="125" customFormat="1" ht="15" customHeight="1">
      <c r="A38" s="123"/>
      <c r="B38" s="80" t="s">
        <v>52</v>
      </c>
      <c r="C38" s="124" t="s">
        <v>53</v>
      </c>
      <c r="D38" s="108"/>
      <c r="E38" s="109">
        <v>149000</v>
      </c>
      <c r="F38" s="109"/>
      <c r="G38" s="109">
        <v>122983.3</v>
      </c>
      <c r="H38" s="29">
        <f t="shared" si="2"/>
        <v>0.8253912751677852</v>
      </c>
    </row>
    <row r="39" spans="1:9" ht="15" customHeight="1">
      <c r="A39" s="123"/>
      <c r="B39" s="80" t="s">
        <v>54</v>
      </c>
      <c r="C39" s="126" t="s">
        <v>55</v>
      </c>
      <c r="D39" s="127"/>
      <c r="E39" s="109">
        <v>30000</v>
      </c>
      <c r="F39" s="128"/>
      <c r="G39" s="129">
        <v>25342.97</v>
      </c>
      <c r="H39" s="29">
        <f t="shared" si="2"/>
        <v>0.8447656666666667</v>
      </c>
      <c r="I39" s="125"/>
    </row>
    <row r="40" spans="1:8" ht="15.75" customHeight="1">
      <c r="A40" s="101" t="s">
        <v>56</v>
      </c>
      <c r="B40" s="130"/>
      <c r="C40" s="38" t="s">
        <v>57</v>
      </c>
      <c r="D40" s="131"/>
      <c r="E40" s="39">
        <f>SUM(E41)</f>
        <v>230000</v>
      </c>
      <c r="F40" s="39"/>
      <c r="G40" s="132">
        <f>SUM(G41)</f>
        <v>202524.26</v>
      </c>
      <c r="H40" s="22">
        <f t="shared" si="2"/>
        <v>0.8805402608695653</v>
      </c>
    </row>
    <row r="41" spans="1:8" ht="26.25" customHeight="1">
      <c r="A41" s="133"/>
      <c r="B41" s="134" t="s">
        <v>58</v>
      </c>
      <c r="C41" s="135" t="s">
        <v>59</v>
      </c>
      <c r="D41" s="136"/>
      <c r="E41" s="137">
        <v>230000</v>
      </c>
      <c r="F41" s="137"/>
      <c r="G41" s="138">
        <v>202524.26</v>
      </c>
      <c r="H41" s="29">
        <f t="shared" si="2"/>
        <v>0.8805402608695653</v>
      </c>
    </row>
    <row r="42" spans="1:8" ht="15" customHeight="1">
      <c r="A42" s="139" t="s">
        <v>60</v>
      </c>
      <c r="B42" s="140"/>
      <c r="C42" s="75" t="s">
        <v>61</v>
      </c>
      <c r="D42" s="75"/>
      <c r="E42" s="76">
        <f>SUM(E43)</f>
        <v>88355</v>
      </c>
      <c r="F42" s="76"/>
      <c r="G42" s="76">
        <v>0</v>
      </c>
      <c r="H42" s="22">
        <f t="shared" si="2"/>
        <v>0</v>
      </c>
    </row>
    <row r="43" spans="1:8" ht="13.5" customHeight="1">
      <c r="A43" s="141"/>
      <c r="B43" s="41" t="s">
        <v>62</v>
      </c>
      <c r="C43" s="54" t="s">
        <v>63</v>
      </c>
      <c r="D43" s="142"/>
      <c r="E43" s="55">
        <v>88355</v>
      </c>
      <c r="F43" s="55"/>
      <c r="G43" s="55">
        <v>0</v>
      </c>
      <c r="H43" s="29">
        <f t="shared" si="2"/>
        <v>0</v>
      </c>
    </row>
    <row r="44" spans="1:8" ht="15.75" customHeight="1">
      <c r="A44" s="94" t="s">
        <v>64</v>
      </c>
      <c r="B44" s="143"/>
      <c r="C44" s="120" t="s">
        <v>65</v>
      </c>
      <c r="D44" s="120"/>
      <c r="E44" s="121">
        <f>SUM(E45:E56)</f>
        <v>7236784.7</v>
      </c>
      <c r="F44" s="121"/>
      <c r="G44" s="121">
        <f>SUM(G45:G56)</f>
        <v>6944487.199999999</v>
      </c>
      <c r="H44" s="22">
        <f t="shared" si="2"/>
        <v>0.9596094796077047</v>
      </c>
    </row>
    <row r="45" spans="1:8" ht="16.5" customHeight="1">
      <c r="A45" s="144"/>
      <c r="B45" s="145" t="s">
        <v>66</v>
      </c>
      <c r="C45" s="146" t="s">
        <v>67</v>
      </c>
      <c r="D45" s="146"/>
      <c r="E45" s="147">
        <v>5105002.3</v>
      </c>
      <c r="F45" s="147"/>
      <c r="G45" s="147">
        <v>4926659.64</v>
      </c>
      <c r="H45" s="29">
        <f t="shared" si="2"/>
        <v>0.9650651166210052</v>
      </c>
    </row>
    <row r="46" spans="1:8" ht="16.5" customHeight="1">
      <c r="A46" s="148"/>
      <c r="B46" s="149" t="s">
        <v>68</v>
      </c>
      <c r="C46" s="42" t="s">
        <v>69</v>
      </c>
      <c r="D46" s="42"/>
      <c r="E46" s="44">
        <v>190906</v>
      </c>
      <c r="F46" s="44"/>
      <c r="G46" s="44">
        <v>185666.52</v>
      </c>
      <c r="H46" s="29">
        <f t="shared" si="2"/>
        <v>0.9725546604087875</v>
      </c>
    </row>
    <row r="47" spans="1:8" ht="16.5" customHeight="1">
      <c r="A47" s="148"/>
      <c r="B47" s="150" t="s">
        <v>70</v>
      </c>
      <c r="C47" s="151" t="s">
        <v>71</v>
      </c>
      <c r="D47" s="151"/>
      <c r="E47" s="109">
        <v>675290</v>
      </c>
      <c r="F47" s="109"/>
      <c r="G47" s="109">
        <v>667803.97</v>
      </c>
      <c r="H47" s="29">
        <f t="shared" si="2"/>
        <v>0.9889143479097868</v>
      </c>
    </row>
    <row r="48" spans="1:8" ht="16.5" customHeight="1">
      <c r="A48" s="148"/>
      <c r="B48" s="150" t="s">
        <v>72</v>
      </c>
      <c r="C48" s="151" t="s">
        <v>73</v>
      </c>
      <c r="D48" s="151"/>
      <c r="E48" s="109">
        <v>9169.57</v>
      </c>
      <c r="F48" s="109"/>
      <c r="G48" s="109">
        <v>9169.57</v>
      </c>
      <c r="H48" s="29">
        <f t="shared" si="2"/>
        <v>1</v>
      </c>
    </row>
    <row r="49" spans="1:8" ht="16.5" customHeight="1">
      <c r="A49" s="148"/>
      <c r="B49" s="80" t="s">
        <v>74</v>
      </c>
      <c r="C49" s="151" t="s">
        <v>75</v>
      </c>
      <c r="D49" s="151"/>
      <c r="E49" s="109">
        <v>155807.95</v>
      </c>
      <c r="F49" s="109"/>
      <c r="G49" s="109">
        <v>155164.16</v>
      </c>
      <c r="H49" s="29">
        <f t="shared" si="2"/>
        <v>0.9958680542295819</v>
      </c>
    </row>
    <row r="50" spans="1:8" ht="16.5" customHeight="1">
      <c r="A50" s="106"/>
      <c r="B50" s="150" t="s">
        <v>76</v>
      </c>
      <c r="C50" s="151" t="s">
        <v>77</v>
      </c>
      <c r="D50" s="151"/>
      <c r="E50" s="109">
        <v>18027.6</v>
      </c>
      <c r="F50" s="109"/>
      <c r="G50" s="109">
        <v>15755.17</v>
      </c>
      <c r="H50" s="29">
        <f t="shared" si="2"/>
        <v>0.8739471698950498</v>
      </c>
    </row>
    <row r="51" spans="1:8" ht="16.5" customHeight="1">
      <c r="A51" s="148"/>
      <c r="B51" s="152" t="s">
        <v>78</v>
      </c>
      <c r="C51" s="81" t="s">
        <v>79</v>
      </c>
      <c r="D51" s="81"/>
      <c r="E51" s="82">
        <v>304429.16</v>
      </c>
      <c r="F51" s="82"/>
      <c r="G51" s="82">
        <v>267699.51</v>
      </c>
      <c r="H51" s="29">
        <f t="shared" si="2"/>
        <v>0.8793491070303516</v>
      </c>
    </row>
    <row r="52" spans="1:8" ht="52.5" customHeight="1">
      <c r="A52" s="148"/>
      <c r="B52" s="111" t="s">
        <v>80</v>
      </c>
      <c r="C52" s="153" t="s">
        <v>81</v>
      </c>
      <c r="D52" s="113"/>
      <c r="E52" s="154">
        <v>143688.04</v>
      </c>
      <c r="F52" s="115"/>
      <c r="G52" s="154">
        <v>139359.21</v>
      </c>
      <c r="H52" s="155">
        <f>G52/E52</f>
        <v>0.9698734146558056</v>
      </c>
    </row>
    <row r="53" spans="1:8" ht="42" customHeight="1">
      <c r="A53" s="148"/>
      <c r="B53" s="152" t="s">
        <v>82</v>
      </c>
      <c r="C53" s="156" t="s">
        <v>83</v>
      </c>
      <c r="D53" s="81"/>
      <c r="E53" s="82">
        <v>543625.9</v>
      </c>
      <c r="F53" s="82"/>
      <c r="G53" s="82">
        <v>487886.44</v>
      </c>
      <c r="H53" s="29">
        <f aca="true" t="shared" si="3" ref="H53:H63">G53/E53*100%</f>
        <v>0.8974672472374844</v>
      </c>
    </row>
    <row r="54" spans="1:8" ht="75.75" customHeight="1">
      <c r="A54" s="148"/>
      <c r="B54" s="152" t="s">
        <v>84</v>
      </c>
      <c r="C54" s="156" t="s">
        <v>85</v>
      </c>
      <c r="D54" s="81"/>
      <c r="E54" s="82">
        <v>100.9</v>
      </c>
      <c r="F54" s="82"/>
      <c r="G54" s="82">
        <v>100.9</v>
      </c>
      <c r="H54" s="29">
        <f t="shared" si="3"/>
        <v>1</v>
      </c>
    </row>
    <row r="55" spans="1:8" ht="39.75" customHeight="1">
      <c r="A55" s="148"/>
      <c r="B55" s="157" t="s">
        <v>86</v>
      </c>
      <c r="C55" s="158" t="s">
        <v>87</v>
      </c>
      <c r="D55" s="159"/>
      <c r="E55" s="160">
        <v>37156.27</v>
      </c>
      <c r="F55" s="160"/>
      <c r="G55" s="160">
        <v>35641.1</v>
      </c>
      <c r="H55" s="29">
        <f t="shared" si="3"/>
        <v>0.959221687214567</v>
      </c>
    </row>
    <row r="56" spans="1:8" ht="16.5" customHeight="1">
      <c r="A56" s="148"/>
      <c r="B56" s="152" t="s">
        <v>88</v>
      </c>
      <c r="C56" s="81" t="s">
        <v>16</v>
      </c>
      <c r="D56" s="81"/>
      <c r="E56" s="82">
        <v>53581.01</v>
      </c>
      <c r="F56" s="82"/>
      <c r="G56" s="82">
        <v>53581.01</v>
      </c>
      <c r="H56" s="29">
        <f t="shared" si="3"/>
        <v>1</v>
      </c>
    </row>
    <row r="57" spans="1:8" ht="16.5" customHeight="1">
      <c r="A57" s="161" t="s">
        <v>89</v>
      </c>
      <c r="B57" s="162"/>
      <c r="C57" s="120" t="s">
        <v>90</v>
      </c>
      <c r="D57" s="120"/>
      <c r="E57" s="121">
        <f>SUM(E58:E60)</f>
        <v>80000</v>
      </c>
      <c r="F57" s="121"/>
      <c r="G57" s="121">
        <f>SUM(G58:G60)</f>
        <v>75338.66</v>
      </c>
      <c r="H57" s="100">
        <f t="shared" si="3"/>
        <v>0.9417332500000001</v>
      </c>
    </row>
    <row r="58" spans="1:8" ht="16.5" customHeight="1">
      <c r="A58" s="163"/>
      <c r="B58" s="60" t="s">
        <v>91</v>
      </c>
      <c r="C58" s="146" t="s">
        <v>92</v>
      </c>
      <c r="D58" s="146"/>
      <c r="E58" s="147">
        <v>10000</v>
      </c>
      <c r="F58" s="147"/>
      <c r="G58" s="147">
        <v>10000</v>
      </c>
      <c r="H58" s="164">
        <f t="shared" si="3"/>
        <v>1</v>
      </c>
    </row>
    <row r="59" spans="1:8" ht="16.5" customHeight="1">
      <c r="A59" s="163"/>
      <c r="B59" s="60" t="s">
        <v>93</v>
      </c>
      <c r="C59" s="146" t="s">
        <v>94</v>
      </c>
      <c r="D59" s="146"/>
      <c r="E59" s="147">
        <v>5000</v>
      </c>
      <c r="F59" s="147"/>
      <c r="G59" s="147">
        <v>3364.53</v>
      </c>
      <c r="H59" s="164">
        <f t="shared" si="3"/>
        <v>0.672906</v>
      </c>
    </row>
    <row r="60" spans="1:8" ht="16.5" customHeight="1">
      <c r="A60" s="106"/>
      <c r="B60" s="149" t="s">
        <v>95</v>
      </c>
      <c r="C60" s="42" t="s">
        <v>96</v>
      </c>
      <c r="D60" s="42"/>
      <c r="E60" s="44">
        <v>65000</v>
      </c>
      <c r="F60" s="44"/>
      <c r="G60" s="44">
        <v>61974.13</v>
      </c>
      <c r="H60" s="29">
        <f t="shared" si="3"/>
        <v>0.9534481538461538</v>
      </c>
    </row>
    <row r="61" spans="1:8" ht="16.5" customHeight="1">
      <c r="A61" s="36" t="s">
        <v>97</v>
      </c>
      <c r="B61" s="102"/>
      <c r="C61" s="38" t="s">
        <v>98</v>
      </c>
      <c r="D61" s="38"/>
      <c r="E61" s="39">
        <f>SUM(E62:E74)</f>
        <v>1938079.9499999997</v>
      </c>
      <c r="F61" s="39"/>
      <c r="G61" s="39">
        <f>SUM(G62:G74)</f>
        <v>1901905.58</v>
      </c>
      <c r="H61" s="22">
        <f t="shared" si="3"/>
        <v>0.9813349444123811</v>
      </c>
    </row>
    <row r="62" spans="1:8" ht="16.5" customHeight="1">
      <c r="A62" s="123"/>
      <c r="B62" s="165" t="s">
        <v>99</v>
      </c>
      <c r="C62" s="42" t="s">
        <v>100</v>
      </c>
      <c r="D62" s="166"/>
      <c r="E62" s="44">
        <v>220208</v>
      </c>
      <c r="F62" s="167"/>
      <c r="G62" s="168">
        <v>220001.2</v>
      </c>
      <c r="H62" s="29">
        <f t="shared" si="3"/>
        <v>0.9990608878878152</v>
      </c>
    </row>
    <row r="63" spans="1:8" ht="16.5" customHeight="1">
      <c r="A63" s="123"/>
      <c r="B63" s="165" t="s">
        <v>101</v>
      </c>
      <c r="C63" s="54" t="s">
        <v>102</v>
      </c>
      <c r="D63" s="97"/>
      <c r="E63" s="55">
        <v>13457</v>
      </c>
      <c r="F63" s="169"/>
      <c r="G63" s="56">
        <v>13456.01</v>
      </c>
      <c r="H63" s="57">
        <f t="shared" si="3"/>
        <v>0.9999264323400461</v>
      </c>
    </row>
    <row r="64" spans="1:8" ht="16.5" customHeight="1">
      <c r="A64" s="123"/>
      <c r="B64" s="170"/>
      <c r="C64" s="54" t="s">
        <v>103</v>
      </c>
      <c r="D64" s="166"/>
      <c r="E64" s="55"/>
      <c r="F64" s="171"/>
      <c r="G64" s="56"/>
      <c r="H64" s="57"/>
    </row>
    <row r="65" spans="1:8" ht="16.5" customHeight="1">
      <c r="A65" s="123"/>
      <c r="B65" s="170"/>
      <c r="C65" s="54" t="s">
        <v>104</v>
      </c>
      <c r="D65" s="166"/>
      <c r="E65" s="55"/>
      <c r="F65" s="171"/>
      <c r="G65" s="56"/>
      <c r="H65" s="57"/>
    </row>
    <row r="66" spans="1:8" ht="16.5" customHeight="1">
      <c r="A66" s="123"/>
      <c r="B66" s="165"/>
      <c r="C66" s="42" t="s">
        <v>105</v>
      </c>
      <c r="D66" s="166"/>
      <c r="E66" s="44"/>
      <c r="F66" s="171"/>
      <c r="G66" s="168"/>
      <c r="H66" s="29"/>
    </row>
    <row r="67" spans="1:8" ht="16.5" customHeight="1">
      <c r="A67" s="123"/>
      <c r="B67" s="53"/>
      <c r="C67" s="172" t="s">
        <v>106</v>
      </c>
      <c r="D67" s="97"/>
      <c r="E67" s="55">
        <v>259421</v>
      </c>
      <c r="F67" s="169"/>
      <c r="G67" s="169">
        <v>258648.95</v>
      </c>
      <c r="H67" s="57">
        <f>G67/E67*100%</f>
        <v>0.9970239494875126</v>
      </c>
    </row>
    <row r="68" spans="1:8" ht="16.5" customHeight="1">
      <c r="A68" s="123"/>
      <c r="B68" s="41" t="s">
        <v>107</v>
      </c>
      <c r="C68" s="42" t="s">
        <v>108</v>
      </c>
      <c r="D68" s="173"/>
      <c r="E68" s="44"/>
      <c r="F68" s="44"/>
      <c r="G68" s="44"/>
      <c r="H68" s="29"/>
    </row>
    <row r="69" spans="1:8" ht="16.5" customHeight="1">
      <c r="A69" s="123"/>
      <c r="B69" s="41" t="s">
        <v>109</v>
      </c>
      <c r="C69" s="42" t="s">
        <v>110</v>
      </c>
      <c r="D69" s="173"/>
      <c r="E69" s="44">
        <v>10558</v>
      </c>
      <c r="F69" s="44"/>
      <c r="G69" s="44">
        <v>8878.58</v>
      </c>
      <c r="H69" s="29">
        <f aca="true" t="shared" si="4" ref="H69:H74">G69/E69*100%</f>
        <v>0.8409338889941277</v>
      </c>
    </row>
    <row r="70" spans="1:8" ht="16.5" customHeight="1">
      <c r="A70" s="123"/>
      <c r="B70" s="41" t="s">
        <v>111</v>
      </c>
      <c r="C70" s="42" t="s">
        <v>112</v>
      </c>
      <c r="D70" s="173"/>
      <c r="E70" s="44">
        <v>170990</v>
      </c>
      <c r="F70" s="44"/>
      <c r="G70" s="44">
        <v>170989.06</v>
      </c>
      <c r="H70" s="29">
        <f t="shared" si="4"/>
        <v>0.9999945026024913</v>
      </c>
    </row>
    <row r="71" spans="1:8" ht="16.5" customHeight="1">
      <c r="A71" s="123"/>
      <c r="B71" s="80" t="s">
        <v>113</v>
      </c>
      <c r="C71" s="151" t="s">
        <v>114</v>
      </c>
      <c r="D71" s="108"/>
      <c r="E71" s="109">
        <v>615921.82</v>
      </c>
      <c r="F71" s="174"/>
      <c r="G71" s="109">
        <v>591469.88</v>
      </c>
      <c r="H71" s="29">
        <f t="shared" si="4"/>
        <v>0.9603002536912884</v>
      </c>
    </row>
    <row r="72" spans="1:8" ht="16.5" customHeight="1">
      <c r="A72" s="123"/>
      <c r="B72" s="41" t="s">
        <v>115</v>
      </c>
      <c r="C72" s="175" t="s">
        <v>116</v>
      </c>
      <c r="D72" s="173"/>
      <c r="E72" s="44">
        <v>251020</v>
      </c>
      <c r="F72" s="176"/>
      <c r="G72" s="44">
        <v>250839.99</v>
      </c>
      <c r="H72" s="29">
        <f t="shared" si="4"/>
        <v>0.9992828858258306</v>
      </c>
    </row>
    <row r="73" spans="1:8" ht="16.5" customHeight="1">
      <c r="A73" s="123"/>
      <c r="B73" s="41" t="s">
        <v>117</v>
      </c>
      <c r="C73" s="175" t="s">
        <v>118</v>
      </c>
      <c r="D73" s="173"/>
      <c r="E73" s="44">
        <v>311860</v>
      </c>
      <c r="F73" s="176"/>
      <c r="G73" s="44">
        <v>310800</v>
      </c>
      <c r="H73" s="29">
        <f t="shared" si="4"/>
        <v>0.996601038927724</v>
      </c>
    </row>
    <row r="74" spans="1:8" ht="16.5" customHeight="1">
      <c r="A74" s="106"/>
      <c r="B74" s="41" t="s">
        <v>119</v>
      </c>
      <c r="C74" s="42" t="s">
        <v>16</v>
      </c>
      <c r="D74" s="173"/>
      <c r="E74" s="44">
        <v>84644.13</v>
      </c>
      <c r="F74" s="44"/>
      <c r="G74" s="44">
        <v>76821.91</v>
      </c>
      <c r="H74" s="29">
        <f t="shared" si="4"/>
        <v>0.9075869762026025</v>
      </c>
    </row>
    <row r="75" spans="1:8" ht="15" customHeight="1">
      <c r="A75" s="177">
        <v>853</v>
      </c>
      <c r="B75" s="178"/>
      <c r="C75" s="178" t="s">
        <v>120</v>
      </c>
      <c r="D75" s="179"/>
      <c r="E75" s="180">
        <f>SUM(E76)</f>
        <v>324798.18</v>
      </c>
      <c r="F75" s="181"/>
      <c r="G75" s="180">
        <f>SUM(G76)</f>
        <v>263999.11</v>
      </c>
      <c r="H75" s="182">
        <f>G75/E75</f>
        <v>0.8128096961627063</v>
      </c>
    </row>
    <row r="76" spans="1:8" ht="16.5" customHeight="1">
      <c r="A76" s="183"/>
      <c r="B76" s="184">
        <v>85395</v>
      </c>
      <c r="C76" s="185" t="s">
        <v>16</v>
      </c>
      <c r="D76" s="186"/>
      <c r="E76" s="187">
        <v>324798.18</v>
      </c>
      <c r="F76" s="188"/>
      <c r="G76" s="187">
        <v>263999.11</v>
      </c>
      <c r="H76" s="189">
        <f>G76/E76</f>
        <v>0.8128096961627063</v>
      </c>
    </row>
    <row r="77" spans="1:8" ht="15.75" customHeight="1">
      <c r="A77" s="73" t="s">
        <v>121</v>
      </c>
      <c r="B77" s="190"/>
      <c r="C77" s="75" t="s">
        <v>122</v>
      </c>
      <c r="D77" s="75"/>
      <c r="E77" s="76">
        <f>SUM(E78:E80)</f>
        <v>318798.44</v>
      </c>
      <c r="F77" s="76"/>
      <c r="G77" s="76">
        <f>SUM(G78:G80)</f>
        <v>300850.65</v>
      </c>
      <c r="H77" s="22">
        <f>G77/E77*100%</f>
        <v>0.94370176340888</v>
      </c>
    </row>
    <row r="78" spans="1:8" ht="13.5" customHeight="1">
      <c r="A78" s="144"/>
      <c r="B78" s="145" t="s">
        <v>123</v>
      </c>
      <c r="C78" s="146" t="s">
        <v>124</v>
      </c>
      <c r="D78" s="191"/>
      <c r="E78" s="147">
        <v>161598.44</v>
      </c>
      <c r="F78" s="147"/>
      <c r="G78" s="147">
        <v>144632.65</v>
      </c>
      <c r="H78" s="29">
        <f>G78/E78*100%</f>
        <v>0.8950126622509474</v>
      </c>
    </row>
    <row r="79" spans="1:8" ht="13.5" customHeight="1">
      <c r="A79" s="106"/>
      <c r="B79" s="41" t="s">
        <v>125</v>
      </c>
      <c r="C79" s="42" t="s">
        <v>126</v>
      </c>
      <c r="D79" s="173"/>
      <c r="E79" s="44">
        <v>132200</v>
      </c>
      <c r="F79" s="44"/>
      <c r="G79" s="44">
        <v>131218</v>
      </c>
      <c r="H79" s="29">
        <f>G79/E79*100%</f>
        <v>0.992571860816944</v>
      </c>
    </row>
    <row r="80" spans="1:8" ht="25.5" customHeight="1">
      <c r="A80" s="106"/>
      <c r="B80" s="41" t="s">
        <v>127</v>
      </c>
      <c r="C80" s="192" t="s">
        <v>128</v>
      </c>
      <c r="D80" s="173"/>
      <c r="E80" s="44">
        <v>25000</v>
      </c>
      <c r="F80" s="44"/>
      <c r="G80" s="44">
        <v>25000</v>
      </c>
      <c r="H80" s="29">
        <f>G80/E80*100%</f>
        <v>1</v>
      </c>
    </row>
    <row r="81" spans="1:8" ht="18" customHeight="1">
      <c r="A81" s="193" t="s">
        <v>129</v>
      </c>
      <c r="B81" s="194"/>
      <c r="C81" s="178" t="s">
        <v>130</v>
      </c>
      <c r="D81" s="178"/>
      <c r="E81" s="195">
        <f>SUM(E82:E89)</f>
        <v>7179311</v>
      </c>
      <c r="F81" s="195"/>
      <c r="G81" s="195">
        <f>SUM(G82:G89)</f>
        <v>7150281.84</v>
      </c>
      <c r="H81" s="196">
        <f>G81/E81</f>
        <v>0.9959565534909965</v>
      </c>
    </row>
    <row r="82" spans="1:8" ht="17.25" customHeight="1">
      <c r="A82" s="197"/>
      <c r="B82" s="165" t="s">
        <v>131</v>
      </c>
      <c r="C82" s="42" t="s">
        <v>132</v>
      </c>
      <c r="D82" s="166"/>
      <c r="E82" s="44">
        <v>4729878</v>
      </c>
      <c r="F82" s="167"/>
      <c r="G82" s="168">
        <v>4718164.23</v>
      </c>
      <c r="H82" s="198">
        <f>G82/E82</f>
        <v>0.9975234519790998</v>
      </c>
    </row>
    <row r="83" spans="1:8" ht="15" customHeight="1">
      <c r="A83" s="199"/>
      <c r="B83" s="200"/>
      <c r="C83" s="201" t="s">
        <v>133</v>
      </c>
      <c r="D83" s="201"/>
      <c r="E83" s="202"/>
      <c r="F83" s="202"/>
      <c r="G83" s="202"/>
      <c r="H83" s="203"/>
    </row>
    <row r="84" spans="1:8" ht="14.25" customHeight="1">
      <c r="A84" s="199"/>
      <c r="B84" s="204" t="s">
        <v>134</v>
      </c>
      <c r="C84" s="205" t="s">
        <v>135</v>
      </c>
      <c r="D84" s="206"/>
      <c r="E84" s="207">
        <v>2164696</v>
      </c>
      <c r="F84" s="207"/>
      <c r="G84" s="207">
        <v>2156015.8</v>
      </c>
      <c r="H84" s="208">
        <f>G84/E84</f>
        <v>0.9959901066939653</v>
      </c>
    </row>
    <row r="85" spans="1:8" ht="18" customHeight="1">
      <c r="A85" s="199"/>
      <c r="B85" s="165" t="s">
        <v>136</v>
      </c>
      <c r="C85" s="42" t="s">
        <v>137</v>
      </c>
      <c r="D85" s="166"/>
      <c r="E85" s="44">
        <v>212</v>
      </c>
      <c r="F85" s="167"/>
      <c r="G85" s="168">
        <v>191.5</v>
      </c>
      <c r="H85" s="198">
        <f>G85/E85</f>
        <v>0.9033018867924528</v>
      </c>
    </row>
    <row r="86" spans="1:8" ht="18" customHeight="1">
      <c r="A86" s="199"/>
      <c r="B86" s="41" t="s">
        <v>138</v>
      </c>
      <c r="C86" s="42" t="s">
        <v>139</v>
      </c>
      <c r="D86" s="173"/>
      <c r="E86" s="44">
        <v>243731</v>
      </c>
      <c r="F86" s="44"/>
      <c r="G86" s="44">
        <v>235777.01</v>
      </c>
      <c r="H86" s="29">
        <f>G86/E86*100%</f>
        <v>0.9673657023521834</v>
      </c>
    </row>
    <row r="87" spans="1:8" ht="18" customHeight="1">
      <c r="A87" s="199"/>
      <c r="B87" s="41" t="s">
        <v>140</v>
      </c>
      <c r="C87" s="42" t="s">
        <v>141</v>
      </c>
      <c r="D87" s="173"/>
      <c r="E87" s="44">
        <v>10615</v>
      </c>
      <c r="F87" s="44"/>
      <c r="G87" s="44">
        <v>10613.75</v>
      </c>
      <c r="H87" s="29">
        <f>G87/E87*100%</f>
        <v>0.9998822421102214</v>
      </c>
    </row>
    <row r="88" spans="1:8" ht="18" customHeight="1">
      <c r="A88" s="199"/>
      <c r="B88" s="111" t="s">
        <v>142</v>
      </c>
      <c r="C88" s="209" t="s">
        <v>143</v>
      </c>
      <c r="D88" s="210"/>
      <c r="E88" s="211"/>
      <c r="F88" s="212"/>
      <c r="G88" s="211"/>
      <c r="H88" s="203"/>
    </row>
    <row r="89" spans="1:8" ht="58.5" customHeight="1">
      <c r="A89" s="199"/>
      <c r="B89" s="111"/>
      <c r="C89" s="213" t="s">
        <v>144</v>
      </c>
      <c r="D89" s="210"/>
      <c r="E89" s="214">
        <v>30179</v>
      </c>
      <c r="F89" s="215"/>
      <c r="G89" s="216">
        <v>29519.55</v>
      </c>
      <c r="H89" s="217">
        <f>G89/E89</f>
        <v>0.9781487126810033</v>
      </c>
    </row>
    <row r="90" spans="1:8" ht="19.5" customHeight="1">
      <c r="A90" s="86" t="s">
        <v>145</v>
      </c>
      <c r="B90" s="218"/>
      <c r="C90" s="219" t="s">
        <v>146</v>
      </c>
      <c r="D90" s="219"/>
      <c r="E90" s="220">
        <f>SUM(E92:E97)</f>
        <v>1813531.22</v>
      </c>
      <c r="F90" s="220">
        <f>SUM(F92:F97)</f>
        <v>0</v>
      </c>
      <c r="G90" s="220">
        <f>SUM(G92:G97)</f>
        <v>1347555.1500000001</v>
      </c>
      <c r="H90" s="93">
        <f>G90/E90*100%</f>
        <v>0.7430559425384473</v>
      </c>
    </row>
    <row r="91" spans="1:8" ht="10.5" customHeight="1">
      <c r="A91" s="101"/>
      <c r="B91" s="130"/>
      <c r="C91" s="38" t="s">
        <v>147</v>
      </c>
      <c r="D91" s="38"/>
      <c r="E91" s="39"/>
      <c r="F91" s="39"/>
      <c r="G91" s="39"/>
      <c r="H91" s="22"/>
    </row>
    <row r="92" spans="1:8" ht="16.5" customHeight="1">
      <c r="A92" s="123"/>
      <c r="B92" s="221">
        <v>90002</v>
      </c>
      <c r="C92" s="222" t="s">
        <v>148</v>
      </c>
      <c r="D92" s="173"/>
      <c r="E92" s="44">
        <v>925000</v>
      </c>
      <c r="F92" s="44"/>
      <c r="G92" s="44">
        <v>833892.53</v>
      </c>
      <c r="H92" s="29">
        <f aca="true" t="shared" si="5" ref="H92:H107">G92/E92*100%</f>
        <v>0.9015054378378379</v>
      </c>
    </row>
    <row r="93" spans="1:8" ht="16.5" customHeight="1">
      <c r="A93" s="123"/>
      <c r="B93" s="41" t="s">
        <v>149</v>
      </c>
      <c r="C93" s="42" t="s">
        <v>150</v>
      </c>
      <c r="D93" s="173"/>
      <c r="E93" s="44">
        <v>133000</v>
      </c>
      <c r="F93" s="44"/>
      <c r="G93" s="44">
        <v>100323.8</v>
      </c>
      <c r="H93" s="29">
        <f t="shared" si="5"/>
        <v>0.7543142857142857</v>
      </c>
    </row>
    <row r="94" spans="1:8" ht="16.5" customHeight="1">
      <c r="A94" s="123"/>
      <c r="B94" s="41" t="s">
        <v>151</v>
      </c>
      <c r="C94" s="42" t="s">
        <v>152</v>
      </c>
      <c r="D94" s="173"/>
      <c r="E94" s="223">
        <v>33000</v>
      </c>
      <c r="F94" s="223"/>
      <c r="G94" s="223">
        <v>28060</v>
      </c>
      <c r="H94" s="29">
        <f t="shared" si="5"/>
        <v>0.8503030303030303</v>
      </c>
    </row>
    <row r="95" spans="1:8" ht="16.5" customHeight="1">
      <c r="A95" s="123"/>
      <c r="B95" s="41" t="s">
        <v>153</v>
      </c>
      <c r="C95" s="42" t="s">
        <v>154</v>
      </c>
      <c r="D95" s="173"/>
      <c r="E95" s="44">
        <v>270931.22</v>
      </c>
      <c r="F95" s="44"/>
      <c r="G95" s="44">
        <v>240161.62</v>
      </c>
      <c r="H95" s="29">
        <f t="shared" si="5"/>
        <v>0.8864302164955372</v>
      </c>
    </row>
    <row r="96" spans="1:8" ht="27" customHeight="1">
      <c r="A96" s="123"/>
      <c r="B96" s="41" t="s">
        <v>155</v>
      </c>
      <c r="C96" s="192" t="s">
        <v>156</v>
      </c>
      <c r="D96" s="173"/>
      <c r="E96" s="44">
        <v>65000</v>
      </c>
      <c r="F96" s="44"/>
      <c r="G96" s="44">
        <v>9927.19</v>
      </c>
      <c r="H96" s="29">
        <f t="shared" si="5"/>
        <v>0.152726</v>
      </c>
    </row>
    <row r="97" spans="1:8" ht="16.5" customHeight="1">
      <c r="A97" s="106"/>
      <c r="B97" s="41" t="s">
        <v>157</v>
      </c>
      <c r="C97" s="42" t="s">
        <v>16</v>
      </c>
      <c r="D97" s="173"/>
      <c r="E97" s="44">
        <v>386600</v>
      </c>
      <c r="F97" s="44"/>
      <c r="G97" s="44">
        <v>135190.01</v>
      </c>
      <c r="H97" s="29">
        <f t="shared" si="5"/>
        <v>0.34968962752198657</v>
      </c>
    </row>
    <row r="98" spans="1:8" ht="16.5" customHeight="1">
      <c r="A98" s="101" t="s">
        <v>158</v>
      </c>
      <c r="B98" s="102"/>
      <c r="C98" s="38" t="s">
        <v>159</v>
      </c>
      <c r="D98" s="38"/>
      <c r="E98" s="39">
        <f>SUM(E99:E100)</f>
        <v>490500</v>
      </c>
      <c r="F98" s="39"/>
      <c r="G98" s="39">
        <f>SUM(G99:G100)</f>
        <v>490500</v>
      </c>
      <c r="H98" s="22">
        <f t="shared" si="5"/>
        <v>1</v>
      </c>
    </row>
    <row r="99" spans="1:8" ht="16.5" customHeight="1">
      <c r="A99" s="123"/>
      <c r="B99" s="41" t="s">
        <v>160</v>
      </c>
      <c r="C99" s="42" t="s">
        <v>161</v>
      </c>
      <c r="D99" s="173"/>
      <c r="E99" s="44">
        <v>350000</v>
      </c>
      <c r="F99" s="44"/>
      <c r="G99" s="44">
        <v>350000</v>
      </c>
      <c r="H99" s="29">
        <f t="shared" si="5"/>
        <v>1</v>
      </c>
    </row>
    <row r="100" spans="1:8" ht="16.5" customHeight="1">
      <c r="A100" s="224"/>
      <c r="B100" s="41" t="s">
        <v>162</v>
      </c>
      <c r="C100" s="42" t="s">
        <v>163</v>
      </c>
      <c r="D100" s="173"/>
      <c r="E100" s="44">
        <v>140500</v>
      </c>
      <c r="F100" s="44"/>
      <c r="G100" s="44">
        <v>140500</v>
      </c>
      <c r="H100" s="29">
        <f t="shared" si="5"/>
        <v>1</v>
      </c>
    </row>
    <row r="101" spans="1:8" ht="16.5" customHeight="1">
      <c r="A101" s="225" t="s">
        <v>164</v>
      </c>
      <c r="B101" s="226"/>
      <c r="C101" s="227" t="s">
        <v>165</v>
      </c>
      <c r="D101" s="227"/>
      <c r="E101" s="228">
        <f>SUM(E102:E106)</f>
        <v>68579.56</v>
      </c>
      <c r="F101" s="228"/>
      <c r="G101" s="228">
        <f>SUM(G102:G106)</f>
        <v>65149.56</v>
      </c>
      <c r="H101" s="229">
        <f t="shared" si="5"/>
        <v>0.9499850976005095</v>
      </c>
    </row>
    <row r="102" spans="1:8" ht="16.5" customHeight="1">
      <c r="A102" s="123"/>
      <c r="B102" s="41" t="s">
        <v>166</v>
      </c>
      <c r="C102" s="42" t="s">
        <v>167</v>
      </c>
      <c r="D102" s="173"/>
      <c r="E102" s="44">
        <v>40000</v>
      </c>
      <c r="F102" s="44"/>
      <c r="G102" s="44">
        <v>37000</v>
      </c>
      <c r="H102" s="29">
        <f t="shared" si="5"/>
        <v>0.925</v>
      </c>
    </row>
    <row r="103" spans="1:8" ht="15.75" customHeight="1" hidden="1">
      <c r="A103" s="123"/>
      <c r="B103" s="80"/>
      <c r="C103" s="151"/>
      <c r="D103" s="108"/>
      <c r="E103" s="109"/>
      <c r="F103" s="109"/>
      <c r="G103" s="109"/>
      <c r="H103" s="230" t="e">
        <f t="shared" si="5"/>
        <v>#DIV/0!</v>
      </c>
    </row>
    <row r="104" spans="1:8" ht="12.75" hidden="1">
      <c r="A104" s="123"/>
      <c r="B104" s="231"/>
      <c r="C104" s="108"/>
      <c r="D104" s="108"/>
      <c r="E104" s="232"/>
      <c r="F104" s="232"/>
      <c r="G104" s="232"/>
      <c r="H104" s="230" t="e">
        <f t="shared" si="5"/>
        <v>#DIV/0!</v>
      </c>
    </row>
    <row r="105" spans="1:8" ht="12.75" hidden="1">
      <c r="A105" s="123"/>
      <c r="B105" s="53"/>
      <c r="C105" s="54"/>
      <c r="D105" s="142"/>
      <c r="E105" s="55"/>
      <c r="F105" s="55"/>
      <c r="G105" s="55"/>
      <c r="H105" s="233" t="e">
        <f t="shared" si="5"/>
        <v>#DIV/0!</v>
      </c>
    </row>
    <row r="106" spans="1:8" ht="12.75">
      <c r="A106" s="123"/>
      <c r="B106" s="41" t="s">
        <v>168</v>
      </c>
      <c r="C106" s="42" t="s">
        <v>16</v>
      </c>
      <c r="D106" s="173"/>
      <c r="E106" s="44">
        <v>28579.56</v>
      </c>
      <c r="F106" s="44"/>
      <c r="G106" s="44">
        <v>28149.56</v>
      </c>
      <c r="H106" s="29">
        <f t="shared" si="5"/>
        <v>0.9849542820113396</v>
      </c>
    </row>
    <row r="107" spans="1:8" ht="15" customHeight="1">
      <c r="A107" s="255" t="s">
        <v>169</v>
      </c>
      <c r="B107" s="255"/>
      <c r="C107" s="255"/>
      <c r="D107" s="234"/>
      <c r="E107" s="235">
        <f>SUM(E14,E18,E20,E22,E25,E33,E37,E40,E42,E44,E57,E61,E77,E81,E90,E98,E101,E75)</f>
        <v>27029242.259999998</v>
      </c>
      <c r="F107" s="235" t="e">
        <f>SUM(F101,F98,F90,F77,F61,F57,F44,F42,F40,F37,F33,F25,F20,F18,F14,F22,#REF!,)</f>
        <v>#REF!</v>
      </c>
      <c r="G107" s="235">
        <f>SUM(G14,G18,G20,G22,G25,G33,G37,G40,G42,G44,G57,G61,G77,G81,G90,G98,G101,G75)</f>
        <v>25398492.399999995</v>
      </c>
      <c r="H107" s="236">
        <f t="shared" si="5"/>
        <v>0.9396672002746701</v>
      </c>
    </row>
    <row r="108" spans="1:8" ht="12.75">
      <c r="A108" s="237"/>
      <c r="B108" s="237"/>
      <c r="C108" s="238"/>
      <c r="D108" s="97"/>
      <c r="E108" s="239"/>
      <c r="F108" s="239"/>
      <c r="G108" s="239"/>
      <c r="H108" s="240"/>
    </row>
    <row r="109" spans="1:8" ht="12.75">
      <c r="A109" s="256"/>
      <c r="B109" s="256"/>
      <c r="C109" s="172"/>
      <c r="D109" s="172"/>
      <c r="E109" s="257" t="s">
        <v>170</v>
      </c>
      <c r="F109" s="257"/>
      <c r="G109" s="257"/>
      <c r="H109" s="240"/>
    </row>
    <row r="110" spans="1:8" ht="9.75" customHeight="1">
      <c r="A110" s="237"/>
      <c r="B110" s="237"/>
      <c r="C110" s="241"/>
      <c r="D110" s="97"/>
      <c r="E110" s="257"/>
      <c r="F110" s="257"/>
      <c r="G110" s="257"/>
      <c r="H110" s="240"/>
    </row>
    <row r="111" spans="1:8" ht="0.75" customHeight="1">
      <c r="A111" s="237"/>
      <c r="B111" s="237"/>
      <c r="C111" s="97"/>
      <c r="D111" s="97"/>
      <c r="E111" s="257"/>
      <c r="F111" s="257"/>
      <c r="G111" s="257"/>
      <c r="H111" s="240"/>
    </row>
    <row r="112" spans="1:8" ht="12" customHeight="1">
      <c r="A112" s="242" t="s">
        <v>171</v>
      </c>
      <c r="B112" s="243"/>
      <c r="C112" s="244"/>
      <c r="D112" s="172"/>
      <c r="E112" s="257" t="s">
        <v>172</v>
      </c>
      <c r="F112" s="257"/>
      <c r="G112" s="257"/>
      <c r="H112" s="245"/>
    </row>
    <row r="113" spans="1:8" ht="12.75">
      <c r="A113" s="237"/>
      <c r="B113" s="237"/>
      <c r="C113" s="97"/>
      <c r="D113" s="97"/>
      <c r="E113" s="257"/>
      <c r="F113" s="257"/>
      <c r="G113" s="257"/>
      <c r="H113" s="245"/>
    </row>
    <row r="114" spans="1:8" ht="15.75">
      <c r="A114" s="246"/>
      <c r="B114" s="247"/>
      <c r="C114" s="248"/>
      <c r="D114" s="248"/>
      <c r="E114" s="249"/>
      <c r="F114" s="249"/>
      <c r="G114" s="249"/>
      <c r="H114" s="250"/>
    </row>
    <row r="115" spans="1:8" ht="15.75">
      <c r="A115" s="246"/>
      <c r="B115" s="247"/>
      <c r="C115" s="248"/>
      <c r="D115" s="248"/>
      <c r="E115" s="249"/>
      <c r="F115" s="249"/>
      <c r="G115" s="249"/>
      <c r="H115" s="250"/>
    </row>
    <row r="116" spans="1:8" ht="15.75">
      <c r="A116" s="246"/>
      <c r="B116" s="247"/>
      <c r="C116" s="248"/>
      <c r="D116" s="248"/>
      <c r="E116" s="249"/>
      <c r="F116" s="249"/>
      <c r="G116" s="249"/>
      <c r="H116" s="250"/>
    </row>
    <row r="117" spans="1:8" ht="15.75">
      <c r="A117" s="246"/>
      <c r="B117" s="247"/>
      <c r="C117" s="248"/>
      <c r="D117" s="248"/>
      <c r="E117" s="249"/>
      <c r="F117" s="249"/>
      <c r="G117" s="249"/>
      <c r="H117" s="250"/>
    </row>
    <row r="118" spans="1:8" ht="15.75">
      <c r="A118" s="246"/>
      <c r="B118" s="247"/>
      <c r="C118" s="248"/>
      <c r="D118" s="248"/>
      <c r="E118" s="249"/>
      <c r="F118" s="249"/>
      <c r="G118" s="249"/>
      <c r="H118" s="250"/>
    </row>
    <row r="119" spans="1:8" ht="15.75">
      <c r="A119" s="246"/>
      <c r="B119" s="247"/>
      <c r="C119" s="248"/>
      <c r="D119" s="248"/>
      <c r="E119" s="249"/>
      <c r="F119" s="249"/>
      <c r="G119" s="249"/>
      <c r="H119" s="250"/>
    </row>
    <row r="120" spans="1:8" ht="15.75">
      <c r="A120" s="246"/>
      <c r="B120" s="247"/>
      <c r="C120" s="248"/>
      <c r="D120" s="248"/>
      <c r="E120" s="249"/>
      <c r="F120" s="249"/>
      <c r="G120" s="249"/>
      <c r="H120" s="250"/>
    </row>
    <row r="121" spans="1:8" ht="15.75">
      <c r="A121" s="246"/>
      <c r="B121" s="246"/>
      <c r="C121" s="251"/>
      <c r="D121" s="251"/>
      <c r="E121" s="252"/>
      <c r="F121" s="252"/>
      <c r="G121" s="252"/>
      <c r="H121" s="250"/>
    </row>
    <row r="122" spans="1:8" ht="15.75">
      <c r="A122" s="253"/>
      <c r="B122" s="247"/>
      <c r="C122" s="248"/>
      <c r="D122" s="248"/>
      <c r="E122" s="254"/>
      <c r="F122" s="254"/>
      <c r="G122" s="254"/>
      <c r="H122" s="250"/>
    </row>
    <row r="123" spans="1:8" ht="15.75">
      <c r="A123" s="246"/>
      <c r="B123" s="246"/>
      <c r="C123" s="251"/>
      <c r="D123" s="251"/>
      <c r="E123" s="252"/>
      <c r="F123" s="252"/>
      <c r="G123" s="252"/>
      <c r="H123" s="250"/>
    </row>
    <row r="124" spans="1:8" ht="15.75">
      <c r="A124" s="246"/>
      <c r="B124" s="258"/>
      <c r="C124" s="248"/>
      <c r="D124" s="251"/>
      <c r="E124" s="252"/>
      <c r="F124" s="252"/>
      <c r="G124" s="252"/>
      <c r="H124" s="250"/>
    </row>
    <row r="125" spans="1:8" ht="15.75">
      <c r="A125" s="246"/>
      <c r="B125" s="258"/>
      <c r="C125" s="248"/>
      <c r="D125" s="251"/>
      <c r="E125" s="254"/>
      <c r="F125" s="252"/>
      <c r="G125" s="254"/>
      <c r="H125" s="250"/>
    </row>
    <row r="126" spans="1:8" ht="15.75">
      <c r="A126" s="253"/>
      <c r="B126" s="258"/>
      <c r="C126" s="248"/>
      <c r="D126" s="248"/>
      <c r="E126" s="254"/>
      <c r="F126" s="254"/>
      <c r="G126" s="254"/>
      <c r="H126" s="250"/>
    </row>
    <row r="127" spans="1:8" ht="15.75">
      <c r="A127" s="253"/>
      <c r="B127" s="258"/>
      <c r="C127" s="248"/>
      <c r="D127" s="248"/>
      <c r="E127" s="254"/>
      <c r="F127" s="254"/>
      <c r="G127" s="254"/>
      <c r="H127" s="250"/>
    </row>
    <row r="128" spans="1:8" ht="15.75">
      <c r="A128" s="253"/>
      <c r="B128" s="247"/>
      <c r="C128" s="248"/>
      <c r="D128" s="248"/>
      <c r="E128" s="254"/>
      <c r="F128" s="254"/>
      <c r="G128" s="249"/>
      <c r="H128" s="250"/>
    </row>
    <row r="129" spans="1:8" ht="15.75">
      <c r="A129" s="253"/>
      <c r="B129" s="247"/>
      <c r="C129" s="248"/>
      <c r="D129" s="248"/>
      <c r="E129" s="254"/>
      <c r="F129" s="254"/>
      <c r="G129" s="254"/>
      <c r="H129" s="250"/>
    </row>
    <row r="130" spans="1:8" ht="15.75">
      <c r="A130" s="253"/>
      <c r="B130" s="247"/>
      <c r="C130" s="248"/>
      <c r="D130" s="248"/>
      <c r="E130" s="254"/>
      <c r="F130" s="254"/>
      <c r="G130" s="254"/>
      <c r="H130" s="250"/>
    </row>
    <row r="131" spans="1:8" ht="15.75">
      <c r="A131" s="253"/>
      <c r="B131" s="247"/>
      <c r="C131" s="248"/>
      <c r="D131" s="248"/>
      <c r="E131" s="254"/>
      <c r="F131" s="254"/>
      <c r="G131" s="254"/>
      <c r="H131" s="250"/>
    </row>
    <row r="132" spans="1:8" ht="15.75">
      <c r="A132" s="253"/>
      <c r="B132" s="247"/>
      <c r="C132" s="248"/>
      <c r="D132" s="248"/>
      <c r="E132" s="254"/>
      <c r="F132" s="254"/>
      <c r="G132" s="254"/>
      <c r="H132" s="250"/>
    </row>
    <row r="133" spans="1:8" ht="15.75">
      <c r="A133" s="246"/>
      <c r="B133" s="246"/>
      <c r="C133" s="251"/>
      <c r="D133" s="251"/>
      <c r="E133" s="252"/>
      <c r="F133" s="252"/>
      <c r="G133" s="252"/>
      <c r="H133" s="250"/>
    </row>
    <row r="134" spans="1:8" ht="15.75">
      <c r="A134" s="253"/>
      <c r="B134" s="247"/>
      <c r="C134" s="248"/>
      <c r="D134" s="248"/>
      <c r="E134" s="254"/>
      <c r="F134" s="254"/>
      <c r="G134" s="254"/>
      <c r="H134" s="250"/>
    </row>
    <row r="135" spans="1:8" ht="15.75">
      <c r="A135" s="246"/>
      <c r="B135" s="246"/>
      <c r="C135" s="251"/>
      <c r="D135" s="251"/>
      <c r="E135" s="252"/>
      <c r="F135" s="252"/>
      <c r="G135" s="252"/>
      <c r="H135" s="250"/>
    </row>
    <row r="136" spans="1:8" ht="15.75">
      <c r="A136" s="253"/>
      <c r="B136" s="247"/>
      <c r="C136" s="248"/>
      <c r="D136" s="248"/>
      <c r="E136" s="254"/>
      <c r="F136" s="254"/>
      <c r="G136" s="254"/>
      <c r="H136" s="250"/>
    </row>
    <row r="137" spans="1:8" ht="15.75">
      <c r="A137" s="253"/>
      <c r="B137" s="247"/>
      <c r="C137" s="248"/>
      <c r="D137" s="248"/>
      <c r="E137" s="254"/>
      <c r="F137" s="254"/>
      <c r="G137" s="254"/>
      <c r="H137" s="250"/>
    </row>
    <row r="138" spans="1:8" ht="15.75">
      <c r="A138" s="253"/>
      <c r="B138" s="247"/>
      <c r="C138" s="248"/>
      <c r="D138" s="248"/>
      <c r="E138" s="254"/>
      <c r="F138" s="254"/>
      <c r="G138" s="249"/>
      <c r="H138" s="250"/>
    </row>
    <row r="139" spans="1:8" ht="15.75">
      <c r="A139" s="253"/>
      <c r="B139" s="247"/>
      <c r="C139" s="248"/>
      <c r="D139" s="248"/>
      <c r="E139" s="254"/>
      <c r="F139" s="254"/>
      <c r="G139" s="254"/>
      <c r="H139" s="250"/>
    </row>
    <row r="140" spans="1:8" ht="15.75">
      <c r="A140" s="253"/>
      <c r="B140" s="247"/>
      <c r="C140" s="248"/>
      <c r="D140" s="248"/>
      <c r="E140" s="254"/>
      <c r="F140" s="254"/>
      <c r="G140" s="254"/>
      <c r="H140" s="250"/>
    </row>
    <row r="141" spans="1:8" ht="15.75">
      <c r="A141" s="253"/>
      <c r="B141" s="247"/>
      <c r="C141" s="248"/>
      <c r="D141" s="248"/>
      <c r="E141" s="254"/>
      <c r="F141" s="254"/>
      <c r="G141" s="254"/>
      <c r="H141" s="250"/>
    </row>
    <row r="142" spans="1:8" ht="15.75">
      <c r="A142" s="246"/>
      <c r="B142" s="246"/>
      <c r="C142" s="251"/>
      <c r="D142" s="251"/>
      <c r="E142" s="252"/>
      <c r="F142" s="252"/>
      <c r="G142" s="252"/>
      <c r="H142" s="250"/>
    </row>
    <row r="143" spans="1:8" ht="15.75">
      <c r="A143" s="246"/>
      <c r="B143" s="247"/>
      <c r="C143" s="248"/>
      <c r="D143" s="251"/>
      <c r="E143" s="254"/>
      <c r="F143" s="252"/>
      <c r="G143" s="254"/>
      <c r="H143" s="250"/>
    </row>
    <row r="144" spans="1:8" ht="15.75">
      <c r="A144" s="253"/>
      <c r="B144" s="247"/>
      <c r="C144" s="248"/>
      <c r="D144" s="248"/>
      <c r="E144" s="254"/>
      <c r="F144" s="254"/>
      <c r="G144" s="254"/>
      <c r="H144" s="250"/>
    </row>
    <row r="145" spans="1:8" ht="15.75">
      <c r="A145" s="253"/>
      <c r="B145" s="247"/>
      <c r="C145" s="248"/>
      <c r="D145" s="248"/>
      <c r="E145" s="254"/>
      <c r="F145" s="254"/>
      <c r="G145" s="254"/>
      <c r="H145" s="250"/>
    </row>
    <row r="146" spans="1:8" ht="15.75">
      <c r="A146" s="246"/>
      <c r="B146" s="246"/>
      <c r="C146" s="251"/>
      <c r="D146" s="251"/>
      <c r="E146" s="252"/>
      <c r="F146" s="252"/>
      <c r="G146" s="252"/>
      <c r="H146" s="250"/>
    </row>
    <row r="147" spans="1:8" ht="15.75">
      <c r="A147" s="253"/>
      <c r="B147" s="247"/>
      <c r="C147" s="248"/>
      <c r="D147" s="248"/>
      <c r="E147" s="254"/>
      <c r="F147" s="254"/>
      <c r="G147" s="254"/>
      <c r="H147" s="250"/>
    </row>
    <row r="148" spans="1:8" ht="15.75">
      <c r="A148" s="251"/>
      <c r="B148" s="251"/>
      <c r="C148" s="251"/>
      <c r="D148" s="251"/>
      <c r="E148" s="252"/>
      <c r="F148" s="252"/>
      <c r="G148" s="252"/>
      <c r="H148" s="250"/>
    </row>
  </sheetData>
  <sheetProtection selectLockedCells="1" selectUnlockedCells="1"/>
  <mergeCells count="12">
    <mergeCell ref="A5:H5"/>
    <mergeCell ref="A10:B11"/>
    <mergeCell ref="C10:C12"/>
    <mergeCell ref="E10:E12"/>
    <mergeCell ref="G10:G12"/>
    <mergeCell ref="H10:H12"/>
    <mergeCell ref="A107:C107"/>
    <mergeCell ref="A109:B109"/>
    <mergeCell ref="E109:G111"/>
    <mergeCell ref="E112:G113"/>
    <mergeCell ref="B124:B125"/>
    <mergeCell ref="B126:B127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Luśka</dc:creator>
  <cp:keywords/>
  <dc:description/>
  <cp:lastModifiedBy>Anna</cp:lastModifiedBy>
  <cp:lastPrinted>2021-03-15T12:22:14Z</cp:lastPrinted>
  <dcterms:created xsi:type="dcterms:W3CDTF">2003-07-19T12:43:24Z</dcterms:created>
  <dcterms:modified xsi:type="dcterms:W3CDTF">2021-03-23T14:12:53Z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536228465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