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<sst xmlns="http://schemas.openxmlformats.org/spreadsheetml/2006/main" count="189" uniqueCount="180">
  <si>
    <t>Załącznik Nr 2</t>
  </si>
  <si>
    <t>w zł</t>
  </si>
  <si>
    <t>Klasyfikacja budżetowa</t>
  </si>
  <si>
    <t>Wyszczególnienie</t>
  </si>
  <si>
    <t>Wskaźnik 5:4</t>
  </si>
  <si>
    <t>I</t>
  </si>
  <si>
    <t>Dział</t>
  </si>
  <si>
    <t>Rozdział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</si>
  <si>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</si>
  <si>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</si>
  <si>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</si>
  <si>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</si>
  <si>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</si>
  <si>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</si>
  <si>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</si>
  <si>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</si>
  <si>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</si>
  <si>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</si>
  <si>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</si>
  <si>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</si>
  <si>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</si>
  <si>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</si>
  <si>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</si>
  <si>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</si>
  <si>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</si>
  <si>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</si>
  <si>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</si>
  <si>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</si>
  <si>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</si>
  <si>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Utrzymanie cmentarzy</t>
  </si>
  <si>
    <t>750</t>
  </si>
  <si>
    <t>ADMINISTRACJA PUBLICZNA</t>
  </si>
  <si>
    <t>75011</t>
  </si>
  <si>
    <t>Urzędy wojewódzkie</t>
  </si>
  <si>
    <t>75022</t>
  </si>
  <si>
    <t>Rady gminy</t>
  </si>
  <si>
    <t>75023</t>
  </si>
  <si>
    <t>Urzędy gmin</t>
  </si>
  <si>
    <t>75075</t>
  </si>
  <si>
    <t xml:space="preserve">Promocja jednostek samorządu terytorialnego </t>
  </si>
  <si>
    <t>75095</t>
  </si>
  <si>
    <t>URZĘDY NACZELNYCH ORGANÓW</t>
  </si>
  <si>
    <t>WŁADZY PAŃSTWOWEJ, KONTROLI I</t>
  </si>
  <si>
    <t>751</t>
  </si>
  <si>
    <t>OCHRONY I PRAWA ORAZ SĄDOWNICTWA</t>
  </si>
  <si>
    <t>75101</t>
  </si>
  <si>
    <t>Urzędy naczelnych organów władzy państwowej,kontroli i ochrony prawa</t>
  </si>
  <si>
    <t>754</t>
  </si>
  <si>
    <t>BEZPIECZEŃSTWO PUBLICZNE I OCHRONA PRZECIWPOŻAROWA</t>
  </si>
  <si>
    <t>75412</t>
  </si>
  <si>
    <t>Ochotnicze  straże pożarne</t>
  </si>
  <si>
    <t>75421</t>
  </si>
  <si>
    <t xml:space="preserve"> Zarządzanie kryzysowe</t>
  </si>
  <si>
    <t>757</t>
  </si>
  <si>
    <t>OBSŁUGA DŁUGU PUBLICZNEGO</t>
  </si>
  <si>
    <t>75702</t>
  </si>
  <si>
    <t>Obsługa papierów wartościowych, kredytów i pożyczek j.s.t.</t>
  </si>
  <si>
    <t>758</t>
  </si>
  <si>
    <t>RÓŻNE ROZLICZENIA</t>
  </si>
  <si>
    <t>Europejskiego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</si>
  <si>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</si>
  <si>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</si>
  <si>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</si>
  <si>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</si>
  <si>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</si>
  <si>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</si>
  <si>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</si>
  <si>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 xml:space="preserve">Oddziały przedszkolne w szkołach podstawowych </t>
  </si>
  <si>
    <t>80104</t>
  </si>
  <si>
    <t>Przedszkola</t>
  </si>
  <si>
    <t>80113</t>
  </si>
  <si>
    <t>Dowożenie uczniów do szkół</t>
  </si>
  <si>
    <t>80146</t>
  </si>
  <si>
    <t>Dokształcanie i doskonalenie nauczycieli</t>
  </si>
  <si>
    <t>80148</t>
  </si>
  <si>
    <t>Stołówki szkolne</t>
  </si>
  <si>
    <t>80149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</si>
  <si>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</si>
  <si>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80150</t>
  </si>
  <si>
    <t>Realizacja zadań wymagających stosowania specjalnej organizacji nauki i metod pracy dla dzieci i młodzieży w szkołach podstawowych</t>
  </si>
  <si>
    <t>80153</t>
  </si>
  <si>
    <t>Zapewnienie uczniom prawa do bezpłatnego dostępu do podręczników, materiałów edukacyjnych lub materiałów ćwiczeniowych</t>
  </si>
  <si>
    <t>80195</t>
  </si>
  <si>
    <t>851</t>
  </si>
  <si>
    <t>OCHRONA ZDROWIA</t>
  </si>
  <si>
    <t>85153</t>
  </si>
  <si>
    <t>Zwalczanie narkomanii</t>
  </si>
  <si>
    <t>85154</t>
  </si>
  <si>
    <t>Przeciwdziałania alkoholizmowi</t>
  </si>
  <si>
    <t>852</t>
  </si>
  <si>
    <t>POMOC SPOŁECZNA</t>
  </si>
  <si>
    <t>85202</t>
  </si>
  <si>
    <t>Domy pomocy społecznej</t>
  </si>
  <si>
    <t>85213</t>
  </si>
  <si>
    <t>Składki na ubezpieczenia zdrowotne opłacone</t>
  </si>
  <si>
    <t>za osoby pobierajace niektóre świadczenia</t>
  </si>
  <si>
    <t xml:space="preserve">z pomocy społecznej oraz niektóre </t>
  </si>
  <si>
    <t>świadczenia rodzinne</t>
  </si>
  <si>
    <t>Zasiłki i pomoc w naturze oraz składki na</t>
  </si>
  <si>
    <t>85214</t>
  </si>
  <si>
    <t>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</si>
  <si>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</si>
  <si>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</si>
  <si>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</si>
  <si>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</si>
  <si>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</si>
  <si>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</si>
  <si>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</si>
  <si>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opiekuńcze.</t>
  </si>
  <si>
    <t>85230</t>
  </si>
  <si>
    <t xml:space="preserve">Pomoc w zakresie dożywiania </t>
  </si>
  <si>
    <t>85295</t>
  </si>
  <si>
    <t xml:space="preserve">POZOSTAŁE ZADANIA W ZAKRESIE POLITYKI SPOŁECZNEJ 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</si>
  <si>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</si>
  <si>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</si>
  <si>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</si>
  <si>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</si>
  <si>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</si>
  <si>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</si>
  <si>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85416</t>
  </si>
  <si>
    <t>Pomoc materialna dla uczniów o charakterze motywacyjnym</t>
  </si>
  <si>
    <t>855</t>
  </si>
  <si>
    <t>RODZINA</t>
  </si>
  <si>
    <t>85501</t>
  </si>
  <si>
    <t>Świadczenie wychowawcze</t>
  </si>
  <si>
    <t>Świadczenia rodzinne oraz składki na ubezpieczenia</t>
  </si>
  <si>
    <t>85502</t>
  </si>
  <si>
    <t>emerytalne i rentowe z ubezpieczenia społecznego</t>
  </si>
  <si>
    <t>85503</t>
  </si>
  <si>
    <t>Karta Dużej Rodziny</t>
  </si>
  <si>
    <t>85504</t>
  </si>
  <si>
    <t>Wspieranie rodziny</t>
  </si>
  <si>
    <t>85508</t>
  </si>
  <si>
    <t>Rodziny zastępcze</t>
  </si>
  <si>
    <t>85513</t>
  </si>
  <si>
    <t>Składki na ubezpieczenia zdrowotne opłacane za osoby</t>
  </si>
  <si>
    <t>pobierające niektóre świadczenia rodzinne , zgodnie z przepisami ustawy o świadczeniach rodzinnych oraz za osoby pobierające zasiłki dla opiekunów, zgodnie z przepisami ustawy z dnia 4 kwietnia 2014r., o ustaleniu i wypłacie zasiłków dla opiekunów</t>
  </si>
  <si>
    <t>900</t>
  </si>
  <si>
    <t xml:space="preserve">GOSPODARKA KOMUNALNA I OCHRONA </t>
  </si>
  <si>
    <t>ŚRODOWISKA</t>
  </si>
  <si>
    <t>Gospodarka odpadami</t>
  </si>
  <si>
    <t>90004</t>
  </si>
  <si>
    <t>Zieleń w miastach i gminach</t>
  </si>
  <si>
    <t>90013</t>
  </si>
  <si>
    <t>Schroniska dla zwierząt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</si>
  <si>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</si>
  <si>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</si>
  <si>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</si>
  <si>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</si>
  <si>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</si>
  <si>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</si>
  <si>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NARODO.</t>
  </si>
  <si>
    <t>92109</t>
  </si>
  <si>
    <t>Domy i ośrodki kultury</t>
  </si>
  <si>
    <t>92116</t>
  </si>
  <si>
    <t>Biblioteki</t>
  </si>
  <si>
    <t>926</t>
  </si>
  <si>
    <t>KULTURA FIZYCZNA I SPORTU</t>
  </si>
  <si>
    <t>92605</t>
  </si>
  <si>
    <t>Zadania w zakresie kultury fizycznej i sportu</t>
  </si>
  <si>
    <t>92695</t>
  </si>
  <si>
    <t>O GÓ Ł E M   W Y D A T K I</t>
  </si>
  <si>
    <t>Wójt Gminy Sorkwity</t>
  </si>
  <si>
    <t xml:space="preserve">  </t>
  </si>
  <si>
    <t>Józef Maciejewski</t>
  </si>
  <si>
    <t>Plan na 2021 r. po zmianach</t>
  </si>
  <si>
    <t>75056</t>
  </si>
  <si>
    <t>Spis powszechny i inne</t>
  </si>
  <si>
    <t>75410</t>
  </si>
  <si>
    <t>Komendy Wojewódzkie Państwowej Straży Pożarnej</t>
  </si>
  <si>
    <t>85195</t>
  </si>
  <si>
    <t>90005</t>
  </si>
  <si>
    <t>Ochrona powietrza atmosferycznego i klimatu</t>
  </si>
  <si>
    <t>92601</t>
  </si>
  <si>
    <t>Obiekty sportowe</t>
  </si>
  <si>
    <t>Komendy Wojewódzkie Policji</t>
  </si>
  <si>
    <t>WYKONANIE WYDATKÓW BUDŻETOWYCH  ZA  2021 r.</t>
  </si>
  <si>
    <t>Wykonanie za 2021r.</t>
  </si>
  <si>
    <t>75404</t>
  </si>
  <si>
    <t>75495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</si>
</sst>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</numFmts>
  <fonts count="50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/>
    </xf>
    <xf numFmtId="49" fontId="7" fillId="33" borderId="23" xfId="0" applyNumberFormat="1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49" fontId="9" fillId="34" borderId="19" xfId="0" applyNumberFormat="1" applyFont="1" applyFill="1" applyBorder="1" applyAlignment="1">
      <alignment vertical="center"/>
    </xf>
    <xf numFmtId="49" fontId="6" fillId="34" borderId="20" xfId="0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4" fontId="6" fillId="34" borderId="20" xfId="0" applyNumberFormat="1" applyFont="1" applyFill="1" applyBorder="1" applyAlignment="1">
      <alignment vertical="center"/>
    </xf>
    <xf numFmtId="4" fontId="6" fillId="34" borderId="21" xfId="0" applyNumberFormat="1" applyFont="1" applyFill="1" applyBorder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49" fontId="7" fillId="33" borderId="27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4" fontId="7" fillId="33" borderId="28" xfId="0" applyNumberFormat="1" applyFont="1" applyFill="1" applyBorder="1" applyAlignment="1">
      <alignment horizontal="right" vertical="center"/>
    </xf>
    <xf numFmtId="164" fontId="8" fillId="33" borderId="29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49" fontId="0" fillId="34" borderId="19" xfId="0" applyNumberFormat="1" applyFont="1" applyFill="1" applyBorder="1" applyAlignment="1">
      <alignment vertical="center"/>
    </xf>
    <xf numFmtId="49" fontId="6" fillId="34" borderId="31" xfId="0" applyNumberFormat="1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4" fontId="6" fillId="34" borderId="31" xfId="0" applyNumberFormat="1" applyFont="1" applyFill="1" applyBorder="1" applyAlignment="1">
      <alignment vertical="center"/>
    </xf>
    <xf numFmtId="4" fontId="6" fillId="34" borderId="32" xfId="0" applyNumberFormat="1" applyFont="1" applyFill="1" applyBorder="1" applyAlignment="1">
      <alignment vertical="center"/>
    </xf>
    <xf numFmtId="164" fontId="10" fillId="0" borderId="33" xfId="0" applyNumberFormat="1" applyFont="1" applyBorder="1" applyAlignment="1">
      <alignment horizontal="right" vertical="center"/>
    </xf>
    <xf numFmtId="164" fontId="8" fillId="33" borderId="34" xfId="0" applyNumberFormat="1" applyFont="1" applyFill="1" applyBorder="1" applyAlignment="1">
      <alignment horizontal="right" vertical="center"/>
    </xf>
    <xf numFmtId="49" fontId="7" fillId="34" borderId="26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right" vertical="center"/>
    </xf>
    <xf numFmtId="4" fontId="9" fillId="34" borderId="10" xfId="0" applyNumberFormat="1" applyFont="1" applyFill="1" applyBorder="1" applyAlignment="1">
      <alignment vertical="center"/>
    </xf>
    <xf numFmtId="4" fontId="6" fillId="34" borderId="35" xfId="0" applyNumberFormat="1" applyFont="1" applyFill="1" applyBorder="1" applyAlignment="1">
      <alignment vertical="center"/>
    </xf>
    <xf numFmtId="49" fontId="6" fillId="34" borderId="28" xfId="0" applyNumberFormat="1" applyFont="1" applyFill="1" applyBorder="1" applyAlignment="1">
      <alignment vertical="center"/>
    </xf>
    <xf numFmtId="0" fontId="0" fillId="34" borderId="28" xfId="0" applyFont="1" applyFill="1" applyBorder="1" applyAlignment="1">
      <alignment vertical="center" wrapText="1"/>
    </xf>
    <xf numFmtId="0" fontId="7" fillId="34" borderId="28" xfId="0" applyFont="1" applyFill="1" applyBorder="1" applyAlignment="1">
      <alignment vertical="center"/>
    </xf>
    <xf numFmtId="4" fontId="6" fillId="34" borderId="28" xfId="0" applyNumberFormat="1" applyFont="1" applyFill="1" applyBorder="1" applyAlignment="1">
      <alignment horizontal="right" vertical="center"/>
    </xf>
    <xf numFmtId="4" fontId="9" fillId="34" borderId="28" xfId="0" applyNumberFormat="1" applyFont="1" applyFill="1" applyBorder="1" applyAlignment="1">
      <alignment vertical="center"/>
    </xf>
    <xf numFmtId="4" fontId="6" fillId="34" borderId="36" xfId="0" applyNumberFormat="1" applyFont="1" applyFill="1" applyBorder="1" applyAlignment="1">
      <alignment vertical="center"/>
    </xf>
    <xf numFmtId="164" fontId="10" fillId="0" borderId="34" xfId="0" applyNumberFormat="1" applyFont="1" applyBorder="1" applyAlignment="1">
      <alignment horizontal="right" vertical="center"/>
    </xf>
    <xf numFmtId="49" fontId="7" fillId="33" borderId="16" xfId="0" applyNumberFormat="1" applyFont="1" applyFill="1" applyBorder="1" applyAlignment="1">
      <alignment vertical="center"/>
    </xf>
    <xf numFmtId="49" fontId="9" fillId="33" borderId="17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164" fontId="8" fillId="33" borderId="37" xfId="0" applyNumberFormat="1" applyFont="1" applyFill="1" applyBorder="1" applyAlignment="1">
      <alignment horizontal="right" vertical="center"/>
    </xf>
    <xf numFmtId="4" fontId="6" fillId="34" borderId="31" xfId="0" applyNumberFormat="1" applyFont="1" applyFill="1" applyBorder="1" applyAlignment="1">
      <alignment horizontal="right" vertical="center"/>
    </xf>
    <xf numFmtId="4" fontId="6" fillId="34" borderId="32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4" fontId="6" fillId="34" borderId="38" xfId="0" applyNumberFormat="1" applyFont="1" applyFill="1" applyBorder="1" applyAlignment="1">
      <alignment vertical="center"/>
    </xf>
    <xf numFmtId="4" fontId="6" fillId="34" borderId="39" xfId="0" applyNumberFormat="1" applyFont="1" applyFill="1" applyBorder="1" applyAlignment="1">
      <alignment horizontal="right" vertical="center"/>
    </xf>
    <xf numFmtId="0" fontId="6" fillId="34" borderId="38" xfId="0" applyFont="1" applyFill="1" applyBorder="1" applyAlignment="1">
      <alignment vertical="center" wrapText="1"/>
    </xf>
    <xf numFmtId="49" fontId="0" fillId="34" borderId="40" xfId="0" applyNumberFormat="1" applyFont="1" applyFill="1" applyBorder="1" applyAlignment="1">
      <alignment vertical="center"/>
    </xf>
    <xf numFmtId="49" fontId="7" fillId="33" borderId="41" xfId="0" applyNumberFormat="1" applyFont="1" applyFill="1" applyBorder="1" applyAlignment="1">
      <alignment vertical="center"/>
    </xf>
    <xf numFmtId="49" fontId="7" fillId="33" borderId="42" xfId="0" applyNumberFormat="1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4" fontId="7" fillId="33" borderId="43" xfId="0" applyNumberFormat="1" applyFont="1" applyFill="1" applyBorder="1" applyAlignment="1">
      <alignment vertical="center"/>
    </xf>
    <xf numFmtId="4" fontId="7" fillId="33" borderId="30" xfId="0" applyNumberFormat="1" applyFont="1" applyFill="1" applyBorder="1" applyAlignment="1">
      <alignment vertical="center"/>
    </xf>
    <xf numFmtId="4" fontId="7" fillId="33" borderId="43" xfId="0" applyNumberFormat="1" applyFont="1" applyFill="1" applyBorder="1" applyAlignment="1">
      <alignment horizontal="right" vertical="center"/>
    </xf>
    <xf numFmtId="164" fontId="8" fillId="33" borderId="44" xfId="0" applyNumberFormat="1" applyFont="1" applyFill="1" applyBorder="1" applyAlignment="1">
      <alignment horizontal="right" vertical="center"/>
    </xf>
    <xf numFmtId="49" fontId="7" fillId="33" borderId="40" xfId="0" applyNumberFormat="1" applyFont="1" applyFill="1" applyBorder="1" applyAlignment="1">
      <alignment vertical="center"/>
    </xf>
    <xf numFmtId="49" fontId="7" fillId="33" borderId="31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" fontId="7" fillId="33" borderId="45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64" fontId="8" fillId="33" borderId="33" xfId="0" applyNumberFormat="1" applyFont="1" applyFill="1" applyBorder="1" applyAlignment="1">
      <alignment horizontal="right" vertical="center"/>
    </xf>
    <xf numFmtId="49" fontId="7" fillId="33" borderId="46" xfId="0" applyNumberFormat="1" applyFont="1" applyFill="1" applyBorder="1" applyAlignment="1">
      <alignment vertical="center"/>
    </xf>
    <xf numFmtId="49" fontId="7" fillId="33" borderId="25" xfId="0" applyNumberFormat="1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4" fontId="7" fillId="33" borderId="24" xfId="0" applyNumberFormat="1" applyFont="1" applyFill="1" applyBorder="1" applyAlignment="1">
      <alignment vertical="center"/>
    </xf>
    <xf numFmtId="4" fontId="7" fillId="33" borderId="47" xfId="0" applyNumberFormat="1" applyFont="1" applyFill="1" applyBorder="1" applyAlignment="1">
      <alignment vertical="center"/>
    </xf>
    <xf numFmtId="49" fontId="7" fillId="34" borderId="22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  <xf numFmtId="164" fontId="10" fillId="0" borderId="15" xfId="0" applyNumberFormat="1" applyFont="1" applyBorder="1" applyAlignment="1">
      <alignment horizontal="right" vertical="center"/>
    </xf>
    <xf numFmtId="49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/>
    </xf>
    <xf numFmtId="4" fontId="10" fillId="0" borderId="31" xfId="0" applyNumberFormat="1" applyFont="1" applyBorder="1" applyAlignment="1">
      <alignment/>
    </xf>
    <xf numFmtId="49" fontId="7" fillId="33" borderId="48" xfId="0" applyNumberFormat="1" applyFont="1" applyFill="1" applyBorder="1" applyAlignment="1">
      <alignment vertical="center"/>
    </xf>
    <xf numFmtId="49" fontId="6" fillId="33" borderId="38" xfId="0" applyNumberFormat="1" applyFont="1" applyFill="1" applyBorder="1" applyAlignment="1">
      <alignment vertical="center"/>
    </xf>
    <xf numFmtId="0" fontId="7" fillId="33" borderId="38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/>
    </xf>
    <xf numFmtId="4" fontId="7" fillId="33" borderId="38" xfId="0" applyNumberFormat="1" applyFont="1" applyFill="1" applyBorder="1" applyAlignment="1">
      <alignment vertical="center"/>
    </xf>
    <xf numFmtId="164" fontId="8" fillId="33" borderId="15" xfId="0" applyNumberFormat="1" applyFont="1" applyFill="1" applyBorder="1" applyAlignment="1">
      <alignment horizontal="right" vertical="center"/>
    </xf>
    <xf numFmtId="49" fontId="7" fillId="34" borderId="40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49" xfId="0" applyFont="1" applyFill="1" applyBorder="1" applyAlignment="1">
      <alignment vertical="center"/>
    </xf>
    <xf numFmtId="0" fontId="7" fillId="34" borderId="49" xfId="0" applyFont="1" applyFill="1" applyBorder="1" applyAlignment="1">
      <alignment vertical="center"/>
    </xf>
    <xf numFmtId="4" fontId="6" fillId="34" borderId="49" xfId="0" applyNumberFormat="1" applyFont="1" applyFill="1" applyBorder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9" fontId="6" fillId="33" borderId="25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4" fontId="7" fillId="33" borderId="50" xfId="0" applyNumberFormat="1" applyFont="1" applyFill="1" applyBorder="1" applyAlignment="1">
      <alignment vertical="center"/>
    </xf>
    <xf numFmtId="49" fontId="7" fillId="34" borderId="41" xfId="0" applyNumberFormat="1" applyFont="1" applyFill="1" applyBorder="1" applyAlignment="1">
      <alignment vertical="center"/>
    </xf>
    <xf numFmtId="49" fontId="6" fillId="34" borderId="42" xfId="0" applyNumberFormat="1" applyFont="1" applyFill="1" applyBorder="1" applyAlignment="1">
      <alignment vertical="center"/>
    </xf>
    <xf numFmtId="0" fontId="6" fillId="34" borderId="43" xfId="0" applyFont="1" applyFill="1" applyBorder="1" applyAlignment="1">
      <alignment vertical="center" wrapText="1"/>
    </xf>
    <xf numFmtId="0" fontId="0" fillId="34" borderId="42" xfId="0" applyFont="1" applyFill="1" applyBorder="1" applyAlignment="1">
      <alignment vertical="center"/>
    </xf>
    <xf numFmtId="4" fontId="6" fillId="34" borderId="42" xfId="0" applyNumberFormat="1" applyFont="1" applyFill="1" applyBorder="1" applyAlignment="1">
      <alignment vertical="center"/>
    </xf>
    <xf numFmtId="4" fontId="6" fillId="34" borderId="51" xfId="0" applyNumberFormat="1" applyFont="1" applyFill="1" applyBorder="1" applyAlignment="1">
      <alignment vertical="center"/>
    </xf>
    <xf numFmtId="49" fontId="7" fillId="33" borderId="52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4" borderId="53" xfId="0" applyNumberFormat="1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49" fontId="7" fillId="33" borderId="38" xfId="0" applyNumberFormat="1" applyFont="1" applyFill="1" applyBorder="1" applyAlignment="1">
      <alignment vertical="center"/>
    </xf>
    <xf numFmtId="49" fontId="7" fillId="34" borderId="54" xfId="0" applyNumberFormat="1" applyFont="1" applyFill="1" applyBorder="1" applyAlignment="1">
      <alignment vertical="center"/>
    </xf>
    <xf numFmtId="49" fontId="6" fillId="34" borderId="55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49" fontId="7" fillId="34" borderId="19" xfId="0" applyNumberFormat="1" applyFont="1" applyFill="1" applyBorder="1" applyAlignment="1">
      <alignment vertical="center"/>
    </xf>
    <xf numFmtId="49" fontId="6" fillId="34" borderId="56" xfId="0" applyNumberFormat="1" applyFont="1" applyFill="1" applyBorder="1" applyAlignment="1">
      <alignment vertical="center"/>
    </xf>
    <xf numFmtId="49" fontId="6" fillId="34" borderId="13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49" fontId="6" fillId="34" borderId="57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4" fontId="10" fillId="0" borderId="38" xfId="0" applyNumberFormat="1" applyFont="1" applyBorder="1" applyAlignment="1">
      <alignment/>
    </xf>
    <xf numFmtId="164" fontId="10" fillId="0" borderId="15" xfId="0" applyNumberFormat="1" applyFont="1" applyFill="1" applyBorder="1" applyAlignment="1">
      <alignment horizontal="right"/>
    </xf>
    <xf numFmtId="0" fontId="12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49" fontId="7" fillId="33" borderId="19" xfId="0" applyNumberFormat="1" applyFont="1" applyFill="1" applyBorder="1" applyAlignment="1">
      <alignment vertical="center"/>
    </xf>
    <xf numFmtId="49" fontId="7" fillId="33" borderId="57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vertical="center"/>
    </xf>
    <xf numFmtId="164" fontId="10" fillId="34" borderId="15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vertical="center"/>
    </xf>
    <xf numFmtId="0" fontId="7" fillId="34" borderId="58" xfId="0" applyFont="1" applyFill="1" applyBorder="1" applyAlignment="1">
      <alignment vertical="center"/>
    </xf>
    <xf numFmtId="4" fontId="7" fillId="34" borderId="58" xfId="0" applyNumberFormat="1" applyFont="1" applyFill="1" applyBorder="1" applyAlignment="1">
      <alignment vertical="center"/>
    </xf>
    <xf numFmtId="4" fontId="6" fillId="34" borderId="21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49" fontId="6" fillId="34" borderId="32" xfId="0" applyNumberFormat="1" applyFont="1" applyFill="1" applyBorder="1" applyAlignment="1">
      <alignment vertical="center"/>
    </xf>
    <xf numFmtId="4" fontId="6" fillId="34" borderId="58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horizontal="left" vertical="center" indent="1"/>
    </xf>
    <xf numFmtId="0" fontId="6" fillId="34" borderId="20" xfId="0" applyFont="1" applyFill="1" applyBorder="1" applyAlignment="1">
      <alignment vertical="center" wrapText="1"/>
    </xf>
    <xf numFmtId="4" fontId="6" fillId="34" borderId="20" xfId="0" applyNumberFormat="1" applyFont="1" applyFill="1" applyBorder="1" applyAlignment="1">
      <alignment horizontal="left" vertical="center" indent="1"/>
    </xf>
    <xf numFmtId="0" fontId="8" fillId="33" borderId="59" xfId="0" applyFont="1" applyFill="1" applyBorder="1" applyAlignment="1">
      <alignment horizontal="left"/>
    </xf>
    <xf numFmtId="0" fontId="8" fillId="33" borderId="28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4" fontId="8" fillId="33" borderId="27" xfId="0" applyNumberFormat="1" applyFont="1" applyFill="1" applyBorder="1" applyAlignment="1">
      <alignment/>
    </xf>
    <xf numFmtId="164" fontId="8" fillId="33" borderId="34" xfId="0" applyNumberFormat="1" applyFont="1" applyFill="1" applyBorder="1" applyAlignment="1">
      <alignment horizontal="right"/>
    </xf>
    <xf numFmtId="0" fontId="13" fillId="0" borderId="54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10" fillId="0" borderId="42" xfId="0" applyFont="1" applyBorder="1" applyAlignment="1">
      <alignment/>
    </xf>
    <xf numFmtId="0" fontId="13" fillId="0" borderId="30" xfId="0" applyFont="1" applyBorder="1" applyAlignment="1">
      <alignment/>
    </xf>
    <xf numFmtId="4" fontId="10" fillId="0" borderId="43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164" fontId="10" fillId="34" borderId="34" xfId="0" applyNumberFormat="1" applyFont="1" applyFill="1" applyBorder="1" applyAlignment="1">
      <alignment horizontal="right"/>
    </xf>
    <xf numFmtId="49" fontId="6" fillId="33" borderId="17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49" fontId="6" fillId="34" borderId="20" xfId="0" applyNumberFormat="1" applyFont="1" applyFill="1" applyBorder="1" applyAlignment="1">
      <alignment vertical="center" wrapText="1"/>
    </xf>
    <xf numFmtId="49" fontId="8" fillId="33" borderId="26" xfId="0" applyNumberFormat="1" applyFont="1" applyFill="1" applyBorder="1" applyAlignment="1">
      <alignment/>
    </xf>
    <xf numFmtId="49" fontId="8" fillId="33" borderId="28" xfId="0" applyNumberFormat="1" applyFont="1" applyFill="1" applyBorder="1" applyAlignment="1">
      <alignment/>
    </xf>
    <xf numFmtId="4" fontId="8" fillId="33" borderId="28" xfId="0" applyNumberFormat="1" applyFont="1" applyFill="1" applyBorder="1" applyAlignment="1">
      <alignment/>
    </xf>
    <xf numFmtId="164" fontId="8" fillId="33" borderId="61" xfId="0" applyNumberFormat="1" applyFont="1" applyFill="1" applyBorder="1" applyAlignment="1">
      <alignment horizontal="right"/>
    </xf>
    <xf numFmtId="49" fontId="8" fillId="34" borderId="26" xfId="0" applyNumberFormat="1" applyFont="1" applyFill="1" applyBorder="1" applyAlignment="1">
      <alignment/>
    </xf>
    <xf numFmtId="164" fontId="10" fillId="34" borderId="61" xfId="0" applyNumberFormat="1" applyFont="1" applyFill="1" applyBorder="1" applyAlignment="1">
      <alignment horizontal="right"/>
    </xf>
    <xf numFmtId="49" fontId="8" fillId="34" borderId="40" xfId="0" applyNumberFormat="1" applyFont="1" applyFill="1" applyBorder="1" applyAlignment="1">
      <alignment/>
    </xf>
    <xf numFmtId="49" fontId="10" fillId="34" borderId="31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4" fontId="10" fillId="34" borderId="38" xfId="0" applyNumberFormat="1" applyFont="1" applyFill="1" applyBorder="1" applyAlignment="1">
      <alignment/>
    </xf>
    <xf numFmtId="164" fontId="8" fillId="0" borderId="62" xfId="0" applyNumberFormat="1" applyFont="1" applyFill="1" applyBorder="1" applyAlignment="1">
      <alignment horizontal="right"/>
    </xf>
    <xf numFmtId="49" fontId="10" fillId="34" borderId="20" xfId="0" applyNumberFormat="1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58" xfId="0" applyFont="1" applyFill="1" applyBorder="1" applyAlignment="1">
      <alignment/>
    </xf>
    <xf numFmtId="4" fontId="10" fillId="34" borderId="20" xfId="0" applyNumberFormat="1" applyFont="1" applyFill="1" applyBorder="1" applyAlignment="1">
      <alignment/>
    </xf>
    <xf numFmtId="164" fontId="10" fillId="0" borderId="18" xfId="0" applyNumberFormat="1" applyFont="1" applyFill="1" applyBorder="1" applyAlignment="1">
      <alignment horizontal="right"/>
    </xf>
    <xf numFmtId="49" fontId="10" fillId="0" borderId="31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" fontId="10" fillId="0" borderId="20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164" fontId="10" fillId="0" borderId="20" xfId="0" applyNumberFormat="1" applyFont="1" applyFill="1" applyBorder="1" applyAlignment="1">
      <alignment horizontal="right"/>
    </xf>
    <xf numFmtId="49" fontId="6" fillId="33" borderId="42" xfId="0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4" fontId="7" fillId="33" borderId="42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9" fontId="7" fillId="34" borderId="63" xfId="0" applyNumberFormat="1" applyFont="1" applyFill="1" applyBorder="1" applyAlignment="1">
      <alignment vertical="center"/>
    </xf>
    <xf numFmtId="49" fontId="7" fillId="33" borderId="64" xfId="0" applyNumberFormat="1" applyFont="1" applyFill="1" applyBorder="1" applyAlignment="1">
      <alignment vertical="center"/>
    </xf>
    <xf numFmtId="49" fontId="6" fillId="33" borderId="64" xfId="0" applyNumberFormat="1" applyFont="1" applyFill="1" applyBorder="1" applyAlignment="1">
      <alignment vertical="center"/>
    </xf>
    <xf numFmtId="0" fontId="7" fillId="33" borderId="64" xfId="0" applyFont="1" applyFill="1" applyBorder="1" applyAlignment="1">
      <alignment vertical="center"/>
    </xf>
    <xf numFmtId="4" fontId="7" fillId="33" borderId="64" xfId="0" applyNumberFormat="1" applyFont="1" applyFill="1" applyBorder="1" applyAlignment="1">
      <alignment vertical="center"/>
    </xf>
    <xf numFmtId="164" fontId="8" fillId="33" borderId="64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49" fontId="7" fillId="34" borderId="11" xfId="0" applyNumberFormat="1" applyFont="1" applyFill="1" applyBorder="1" applyAlignment="1">
      <alignment vertical="center"/>
    </xf>
    <xf numFmtId="4" fontId="9" fillId="34" borderId="11" xfId="0" applyNumberFormat="1" applyFont="1" applyFill="1" applyBorder="1" applyAlignment="1">
      <alignment vertical="center"/>
    </xf>
    <xf numFmtId="164" fontId="8" fillId="0" borderId="33" xfId="0" applyNumberFormat="1" applyFont="1" applyBorder="1" applyAlignment="1">
      <alignment horizontal="right" vertical="center"/>
    </xf>
    <xf numFmtId="0" fontId="7" fillId="35" borderId="27" xfId="0" applyFont="1" applyFill="1" applyBorder="1" applyAlignment="1">
      <alignment vertical="center"/>
    </xf>
    <xf numFmtId="4" fontId="7" fillId="35" borderId="28" xfId="0" applyNumberFormat="1" applyFont="1" applyFill="1" applyBorder="1" applyAlignment="1">
      <alignment vertical="center"/>
    </xf>
    <xf numFmtId="164" fontId="8" fillId="35" borderId="34" xfId="0" applyNumberFormat="1" applyFont="1" applyFill="1" applyBorder="1" applyAlignment="1">
      <alignment horizontal="right" vertical="center"/>
    </xf>
    <xf numFmtId="49" fontId="7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vertical="center"/>
    </xf>
    <xf numFmtId="164" fontId="6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164" fontId="7" fillId="34" borderId="0" xfId="0" applyNumberFormat="1" applyFont="1" applyFill="1" applyBorder="1" applyAlignment="1">
      <alignment vertical="center"/>
    </xf>
    <xf numFmtId="49" fontId="14" fillId="34" borderId="0" xfId="0" applyNumberFormat="1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horizontal="right" vertical="center"/>
    </xf>
    <xf numFmtId="164" fontId="14" fillId="34" borderId="0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6" fillId="34" borderId="31" xfId="0" applyNumberFormat="1" applyFont="1" applyFill="1" applyBorder="1" applyAlignment="1">
      <alignment vertical="center"/>
    </xf>
    <xf numFmtId="0" fontId="6" fillId="34" borderId="20" xfId="0" applyNumberFormat="1" applyFont="1" applyFill="1" applyBorder="1" applyAlignment="1">
      <alignment vertical="center"/>
    </xf>
    <xf numFmtId="0" fontId="7" fillId="35" borderId="26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33" borderId="5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="130" zoomScaleNormal="130" zoomScalePageLayoutView="0" workbookViewId="0" topLeftCell="A12">
      <selection activeCell="H27" sqref="H27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48.25390625" style="0" customWidth="1"/>
    <col min="4" max="4" width="0" style="0" hidden="1" customWidth="1"/>
    <col min="5" max="5" width="15.25390625" style="0" customWidth="1"/>
    <col min="6" max="6" width="0" style="0" hidden="1" customWidth="1"/>
    <col min="7" max="7" width="13.125" style="0" customWidth="1"/>
    <col min="8" max="8" width="11.875" style="0" customWidth="1"/>
  </cols>
  <sheetData>
    <row r="1" ht="7.5" customHeight="1">
      <c r="G1" s="1"/>
    </row>
    <row r="2" spans="3:9" ht="14.25" customHeight="1">
      <c r="C2" s="2"/>
      <c r="G2" s="3" t="s">
        <v>0</v>
      </c>
      <c r="H2" s="3"/>
      <c r="I2" s="4"/>
    </row>
    <row r="3" ht="7.5" customHeight="1"/>
    <row r="4" ht="4.5" customHeight="1"/>
    <row r="5" spans="1:8" ht="18">
      <c r="A5" s="257" t="s">
        <v>176</v>
      </c>
      <c r="B5" s="257"/>
      <c r="C5" s="257"/>
      <c r="D5" s="257"/>
      <c r="E5" s="257"/>
      <c r="F5" s="257"/>
      <c r="G5" s="257"/>
      <c r="H5" s="257"/>
    </row>
    <row r="6" spans="1:8" ht="7.5" customHeight="1">
      <c r="A6" s="5"/>
      <c r="B6" s="5"/>
      <c r="C6" s="5"/>
      <c r="D6" s="5"/>
      <c r="E6" s="5"/>
      <c r="F6" s="5"/>
      <c r="G6" s="5"/>
      <c r="H6" s="5"/>
    </row>
    <row r="7" spans="1:8" ht="1.5" customHeight="1" hidden="1">
      <c r="A7" s="5"/>
      <c r="B7" s="5"/>
      <c r="C7" s="5"/>
      <c r="D7" s="5"/>
      <c r="E7" s="5"/>
      <c r="F7" s="5"/>
      <c r="G7" s="5"/>
      <c r="H7" s="5"/>
    </row>
    <row r="8" ht="7.5" customHeight="1">
      <c r="C8" s="6"/>
    </row>
    <row r="9" ht="7.5" customHeight="1" thickBot="1">
      <c r="H9" s="7" t="s">
        <v>1</v>
      </c>
    </row>
    <row r="10" spans="1:8" ht="14.25" customHeight="1">
      <c r="A10" s="258" t="s">
        <v>2</v>
      </c>
      <c r="B10" s="258"/>
      <c r="C10" s="259" t="s">
        <v>3</v>
      </c>
      <c r="D10" s="8"/>
      <c r="E10" s="259" t="s">
        <v>165</v>
      </c>
      <c r="F10" s="8"/>
      <c r="G10" s="259" t="s">
        <v>177</v>
      </c>
      <c r="H10" s="260" t="s">
        <v>4</v>
      </c>
    </row>
    <row r="11" spans="1:8" ht="12.75">
      <c r="A11" s="258"/>
      <c r="B11" s="258"/>
      <c r="C11" s="259"/>
      <c r="D11" s="9"/>
      <c r="E11" s="259"/>
      <c r="F11" s="9"/>
      <c r="G11" s="259" t="s">
        <v>5</v>
      </c>
      <c r="H11" s="260"/>
    </row>
    <row r="12" spans="1:8" ht="12.75">
      <c r="A12" s="10" t="s">
        <v>6</v>
      </c>
      <c r="B12" s="11" t="s">
        <v>7</v>
      </c>
      <c r="C12" s="259"/>
      <c r="D12" s="9"/>
      <c r="E12" s="259"/>
      <c r="F12" s="9"/>
      <c r="G12" s="259"/>
      <c r="H12" s="260" t="s">
        <v>5</v>
      </c>
    </row>
    <row r="13" spans="1:8" ht="12.75">
      <c r="A13" s="12">
        <v>1</v>
      </c>
      <c r="B13" s="13">
        <v>2</v>
      </c>
      <c r="C13" s="14">
        <v>3</v>
      </c>
      <c r="D13" s="15"/>
      <c r="E13" s="14">
        <v>4</v>
      </c>
      <c r="F13" s="15"/>
      <c r="G13" s="16">
        <v>5</v>
      </c>
      <c r="H13" s="17">
        <v>6</v>
      </c>
    </row>
    <row r="14" spans="1:8" ht="16.5" customHeight="1">
      <c r="A14" s="18" t="s">
        <v>8</v>
      </c>
      <c r="B14" s="19"/>
      <c r="C14" s="20" t="s">
        <v>9</v>
      </c>
      <c r="D14" s="20"/>
      <c r="E14" s="21">
        <f>SUM(E15:E17)</f>
        <v>975742.75</v>
      </c>
      <c r="F14" s="21"/>
      <c r="G14" s="21">
        <f>SUM(G15:G17)</f>
        <v>948894.8899999999</v>
      </c>
      <c r="H14" s="22">
        <f aca="true" t="shared" si="0" ref="H14:H20">G14/E14*100%</f>
        <v>0.9724846943520717</v>
      </c>
    </row>
    <row r="15" spans="1:8" ht="16.5" customHeight="1">
      <c r="A15" s="23"/>
      <c r="B15" s="24" t="s">
        <v>10</v>
      </c>
      <c r="C15" s="25" t="s">
        <v>11</v>
      </c>
      <c r="D15" s="26"/>
      <c r="E15" s="27">
        <v>347040</v>
      </c>
      <c r="F15" s="27"/>
      <c r="G15" s="28">
        <v>336120.42</v>
      </c>
      <c r="H15" s="29">
        <f t="shared" si="0"/>
        <v>0.9685350968188104</v>
      </c>
    </row>
    <row r="16" spans="1:8" ht="15" customHeight="1">
      <c r="A16" s="23"/>
      <c r="B16" s="24" t="s">
        <v>12</v>
      </c>
      <c r="C16" s="25" t="s">
        <v>13</v>
      </c>
      <c r="D16" s="26"/>
      <c r="E16" s="27">
        <v>20000</v>
      </c>
      <c r="F16" s="27"/>
      <c r="G16" s="28">
        <v>15571.24</v>
      </c>
      <c r="H16" s="29">
        <f t="shared" si="0"/>
        <v>0.778562</v>
      </c>
    </row>
    <row r="17" spans="1:8" ht="16.5" customHeight="1">
      <c r="A17" s="30"/>
      <c r="B17" s="31" t="s">
        <v>14</v>
      </c>
      <c r="C17" s="32" t="s">
        <v>15</v>
      </c>
      <c r="D17" s="33"/>
      <c r="E17" s="34">
        <v>608702.75</v>
      </c>
      <c r="F17" s="34"/>
      <c r="G17" s="35">
        <v>597203.23</v>
      </c>
      <c r="H17" s="29">
        <f t="shared" si="0"/>
        <v>0.9811081517210165</v>
      </c>
    </row>
    <row r="18" spans="1:8" ht="16.5" customHeight="1">
      <c r="A18" s="36" t="s">
        <v>16</v>
      </c>
      <c r="B18" s="37"/>
      <c r="C18" s="38" t="s">
        <v>17</v>
      </c>
      <c r="D18" s="38"/>
      <c r="E18" s="39">
        <f>SUM(E19)</f>
        <v>573668.03</v>
      </c>
      <c r="F18" s="39">
        <f>SUM(F19)</f>
        <v>0</v>
      </c>
      <c r="G18" s="39">
        <f>SUM(G19)</f>
        <v>533033.42</v>
      </c>
      <c r="H18" s="22">
        <f t="shared" si="0"/>
        <v>0.9291670306257087</v>
      </c>
    </row>
    <row r="19" spans="1:8" ht="16.5" customHeight="1">
      <c r="A19" s="40"/>
      <c r="B19" s="41" t="s">
        <v>18</v>
      </c>
      <c r="C19" s="42" t="s">
        <v>19</v>
      </c>
      <c r="D19" s="43"/>
      <c r="E19" s="44">
        <v>573668.03</v>
      </c>
      <c r="F19" s="44"/>
      <c r="G19" s="45">
        <v>533033.42</v>
      </c>
      <c r="H19" s="29">
        <f t="shared" si="0"/>
        <v>0.9291670306257087</v>
      </c>
    </row>
    <row r="20" spans="1:8" s="51" customFormat="1" ht="16.5" customHeight="1">
      <c r="A20" s="46" t="s">
        <v>20</v>
      </c>
      <c r="B20" s="47"/>
      <c r="C20" s="48" t="s">
        <v>21</v>
      </c>
      <c r="D20" s="48"/>
      <c r="E20" s="49">
        <f>SUM(E21:E21)</f>
        <v>592358.9</v>
      </c>
      <c r="F20" s="49">
        <f>SUM(F21:F21)</f>
        <v>0</v>
      </c>
      <c r="G20" s="49">
        <f>SUM(G21:G21)</f>
        <v>379684.88</v>
      </c>
      <c r="H20" s="50">
        <f t="shared" si="0"/>
        <v>0.6409710059222542</v>
      </c>
    </row>
    <row r="21" spans="1:8" ht="16.5" customHeight="1">
      <c r="A21" s="52"/>
      <c r="B21" s="53" t="s">
        <v>22</v>
      </c>
      <c r="C21" s="54" t="s">
        <v>23</v>
      </c>
      <c r="D21" s="54"/>
      <c r="E21" s="55">
        <v>592358.9</v>
      </c>
      <c r="F21" s="55"/>
      <c r="G21" s="56">
        <v>379684.88</v>
      </c>
      <c r="H21" s="57">
        <f>G21/E19*100%</f>
        <v>0.6618546966962757</v>
      </c>
    </row>
    <row r="22" spans="1:8" ht="16.5" customHeight="1">
      <c r="A22" s="46" t="s">
        <v>24</v>
      </c>
      <c r="B22" s="47"/>
      <c r="C22" s="48" t="s">
        <v>25</v>
      </c>
      <c r="D22" s="48"/>
      <c r="E22" s="49">
        <f>SUM(E23:E24)</f>
        <v>122000</v>
      </c>
      <c r="F22" s="49">
        <f>SUM(F23)</f>
        <v>0</v>
      </c>
      <c r="G22" s="49">
        <f>SUM(G23:G24)</f>
        <v>117475.2</v>
      </c>
      <c r="H22" s="58">
        <v>0.963</v>
      </c>
    </row>
    <row r="23" spans="1:8" ht="16.5" customHeight="1">
      <c r="A23" s="59"/>
      <c r="B23" s="60" t="s">
        <v>26</v>
      </c>
      <c r="C23" s="61" t="s">
        <v>27</v>
      </c>
      <c r="D23" s="62"/>
      <c r="E23" s="63">
        <v>50000</v>
      </c>
      <c r="F23" s="64"/>
      <c r="G23" s="65">
        <v>45633.16</v>
      </c>
      <c r="H23" s="29">
        <f>G23/E22*100%</f>
        <v>0.37404229508196724</v>
      </c>
    </row>
    <row r="24" spans="1:8" ht="16.5" customHeight="1">
      <c r="A24" s="59"/>
      <c r="B24" s="66" t="s">
        <v>28</v>
      </c>
      <c r="C24" s="67" t="s">
        <v>29</v>
      </c>
      <c r="D24" s="68"/>
      <c r="E24" s="69">
        <v>72000</v>
      </c>
      <c r="F24" s="70"/>
      <c r="G24" s="71">
        <v>71842.04</v>
      </c>
      <c r="H24" s="72">
        <f>G24/E22*100%</f>
        <v>0.5888691803278688</v>
      </c>
    </row>
    <row r="25" spans="1:8" ht="16.5" customHeight="1">
      <c r="A25" s="73" t="s">
        <v>30</v>
      </c>
      <c r="B25" s="74"/>
      <c r="C25" s="75" t="s">
        <v>31</v>
      </c>
      <c r="D25" s="75"/>
      <c r="E25" s="76">
        <f>SUM(E26:E31)</f>
        <v>3531262.67</v>
      </c>
      <c r="F25" s="76">
        <f>SUM(F26:F30)</f>
        <v>0</v>
      </c>
      <c r="G25" s="76">
        <f>SUM(G26:G31)</f>
        <v>3315389.21</v>
      </c>
      <c r="H25" s="77">
        <v>0.939</v>
      </c>
    </row>
    <row r="26" spans="1:8" ht="16.5" customHeight="1">
      <c r="A26" s="52"/>
      <c r="B26" s="41" t="s">
        <v>32</v>
      </c>
      <c r="C26" s="54" t="s">
        <v>33</v>
      </c>
      <c r="D26" s="54"/>
      <c r="E26" s="78">
        <v>106674</v>
      </c>
      <c r="F26" s="55"/>
      <c r="G26" s="79">
        <v>104297.14</v>
      </c>
      <c r="H26" s="29">
        <f aca="true" t="shared" si="1" ref="H26:H31">G26/E26*1</f>
        <v>0.9777184693552318</v>
      </c>
    </row>
    <row r="27" spans="1:8" ht="16.5" customHeight="1">
      <c r="A27" s="52"/>
      <c r="B27" s="80" t="s">
        <v>34</v>
      </c>
      <c r="C27" s="81" t="s">
        <v>35</v>
      </c>
      <c r="D27" s="81"/>
      <c r="E27" s="82">
        <v>180000</v>
      </c>
      <c r="F27" s="82"/>
      <c r="G27" s="83">
        <v>155145.18</v>
      </c>
      <c r="H27" s="29">
        <f t="shared" si="1"/>
        <v>0.8619176666666666</v>
      </c>
    </row>
    <row r="28" spans="1:8" ht="16.5" customHeight="1">
      <c r="A28" s="52"/>
      <c r="B28" s="80" t="s">
        <v>36</v>
      </c>
      <c r="C28" s="84" t="s">
        <v>37</v>
      </c>
      <c r="D28" s="81"/>
      <c r="E28" s="82">
        <v>3105111.67</v>
      </c>
      <c r="F28" s="82"/>
      <c r="G28" s="83">
        <v>2939888.84</v>
      </c>
      <c r="H28" s="29">
        <f t="shared" si="1"/>
        <v>0.9467900521593802</v>
      </c>
    </row>
    <row r="29" spans="1:8" ht="16.5" customHeight="1">
      <c r="A29" s="85"/>
      <c r="B29" s="80" t="s">
        <v>166</v>
      </c>
      <c r="C29" s="84" t="s">
        <v>167</v>
      </c>
      <c r="D29" s="81"/>
      <c r="E29" s="82">
        <v>15477</v>
      </c>
      <c r="F29" s="82"/>
      <c r="G29" s="83">
        <v>15477</v>
      </c>
      <c r="H29" s="29">
        <f>G29/E29*1</f>
        <v>1</v>
      </c>
    </row>
    <row r="30" spans="1:8" ht="16.5" customHeight="1">
      <c r="A30" s="85"/>
      <c r="B30" s="80" t="s">
        <v>38</v>
      </c>
      <c r="C30" s="84" t="s">
        <v>39</v>
      </c>
      <c r="D30" s="81"/>
      <c r="E30" s="82">
        <v>14000</v>
      </c>
      <c r="F30" s="82"/>
      <c r="G30" s="83">
        <v>11226.33</v>
      </c>
      <c r="H30" s="29">
        <f t="shared" si="1"/>
        <v>0.8018807142857143</v>
      </c>
    </row>
    <row r="31" spans="1:8" ht="16.5" customHeight="1">
      <c r="A31" s="85"/>
      <c r="B31" s="80" t="s">
        <v>40</v>
      </c>
      <c r="C31" s="84" t="s">
        <v>15</v>
      </c>
      <c r="D31" s="81"/>
      <c r="E31" s="82">
        <v>110000</v>
      </c>
      <c r="F31" s="82"/>
      <c r="G31" s="83">
        <v>89354.72</v>
      </c>
      <c r="H31" s="29">
        <f t="shared" si="1"/>
        <v>0.8123156363636364</v>
      </c>
    </row>
    <row r="32" spans="1:8" ht="15" customHeight="1">
      <c r="A32" s="86"/>
      <c r="B32" s="87"/>
      <c r="C32" s="88" t="s">
        <v>41</v>
      </c>
      <c r="D32" s="89"/>
      <c r="E32" s="90"/>
      <c r="F32" s="91"/>
      <c r="G32" s="92"/>
      <c r="H32" s="93"/>
    </row>
    <row r="33" spans="1:8" ht="15" customHeight="1">
      <c r="A33" s="94"/>
      <c r="B33" s="95"/>
      <c r="C33" s="96" t="s">
        <v>42</v>
      </c>
      <c r="D33" s="97"/>
      <c r="E33" s="98">
        <f>SUM(E35:E35)</f>
        <v>958</v>
      </c>
      <c r="F33" s="99"/>
      <c r="G33" s="98">
        <f>SUM(G35:G35)</f>
        <v>958</v>
      </c>
      <c r="H33" s="100">
        <f>G33/E33*100%</f>
        <v>1</v>
      </c>
    </row>
    <row r="34" spans="1:8" ht="15" customHeight="1">
      <c r="A34" s="101" t="s">
        <v>43</v>
      </c>
      <c r="B34" s="102"/>
      <c r="C34" s="38" t="s">
        <v>44</v>
      </c>
      <c r="D34" s="103"/>
      <c r="E34" s="104"/>
      <c r="F34" s="105"/>
      <c r="G34" s="104"/>
      <c r="H34" s="22"/>
    </row>
    <row r="35" spans="1:8" ht="25.5" customHeight="1">
      <c r="A35" s="106"/>
      <c r="B35" s="80" t="s">
        <v>45</v>
      </c>
      <c r="C35" s="107" t="s">
        <v>46</v>
      </c>
      <c r="D35" s="108"/>
      <c r="E35" s="109">
        <v>958</v>
      </c>
      <c r="F35" s="109"/>
      <c r="G35" s="109">
        <v>958</v>
      </c>
      <c r="H35" s="110">
        <f>G35/E35*100%</f>
        <v>1</v>
      </c>
    </row>
    <row r="36" spans="1:8" ht="28.5" customHeight="1">
      <c r="A36" s="114" t="s">
        <v>47</v>
      </c>
      <c r="B36" s="115"/>
      <c r="C36" s="116" t="s">
        <v>48</v>
      </c>
      <c r="D36" s="117"/>
      <c r="E36" s="118">
        <f>SUM(E37:E41)</f>
        <v>391340</v>
      </c>
      <c r="F36" s="118">
        <f>SUM(F37:F41)</f>
        <v>0</v>
      </c>
      <c r="G36" s="118">
        <f>SUM(G37:G41)</f>
        <v>326842.75000000006</v>
      </c>
      <c r="H36" s="119">
        <f aca="true" t="shared" si="2" ref="H36:H52">G36/E36*100%</f>
        <v>0.8351887105841469</v>
      </c>
    </row>
    <row r="37" spans="1:8" ht="15.75" customHeight="1">
      <c r="A37" s="94"/>
      <c r="B37" s="80" t="s">
        <v>178</v>
      </c>
      <c r="C37" s="121" t="s">
        <v>175</v>
      </c>
      <c r="D37" s="108"/>
      <c r="E37" s="109">
        <v>5000</v>
      </c>
      <c r="F37" s="109"/>
      <c r="G37" s="109">
        <v>5000</v>
      </c>
      <c r="H37" s="29">
        <f t="shared" si="2"/>
        <v>1</v>
      </c>
    </row>
    <row r="38" spans="1:8" ht="16.5" customHeight="1">
      <c r="A38" s="120"/>
      <c r="B38" s="80" t="s">
        <v>168</v>
      </c>
      <c r="C38" s="121" t="s">
        <v>169</v>
      </c>
      <c r="D38" s="108"/>
      <c r="E38" s="109">
        <v>195000</v>
      </c>
      <c r="F38" s="109"/>
      <c r="G38" s="109">
        <v>195000</v>
      </c>
      <c r="H38" s="29">
        <f>G38/E38*100%</f>
        <v>1</v>
      </c>
    </row>
    <row r="39" spans="1:8" s="122" customFormat="1" ht="15" customHeight="1">
      <c r="A39" s="120"/>
      <c r="B39" s="80" t="s">
        <v>49</v>
      </c>
      <c r="C39" s="121" t="s">
        <v>50</v>
      </c>
      <c r="D39" s="108"/>
      <c r="E39" s="109">
        <v>184840</v>
      </c>
      <c r="F39" s="109"/>
      <c r="G39" s="109">
        <v>122380.26</v>
      </c>
      <c r="H39" s="29">
        <f t="shared" si="2"/>
        <v>0.6620875351655485</v>
      </c>
    </row>
    <row r="40" spans="1:9" ht="15" customHeight="1">
      <c r="A40" s="120"/>
      <c r="B40" s="80" t="s">
        <v>51</v>
      </c>
      <c r="C40" s="123" t="s">
        <v>52</v>
      </c>
      <c r="D40" s="124"/>
      <c r="E40" s="109">
        <v>5000</v>
      </c>
      <c r="F40" s="125"/>
      <c r="G40" s="126">
        <v>3257.09</v>
      </c>
      <c r="H40" s="29">
        <f t="shared" si="2"/>
        <v>0.651418</v>
      </c>
      <c r="I40" s="122"/>
    </row>
    <row r="41" spans="1:9" ht="15" customHeight="1">
      <c r="A41" s="120"/>
      <c r="B41" s="80" t="s">
        <v>179</v>
      </c>
      <c r="C41" s="123" t="s">
        <v>15</v>
      </c>
      <c r="D41" s="124"/>
      <c r="E41" s="109">
        <v>1500</v>
      </c>
      <c r="F41" s="125"/>
      <c r="G41" s="126">
        <v>1205.4</v>
      </c>
      <c r="H41" s="29">
        <f>G41/E41*100%</f>
        <v>0.8036000000000001</v>
      </c>
      <c r="I41" s="122"/>
    </row>
    <row r="42" spans="1:8" ht="15.75" customHeight="1">
      <c r="A42" s="101" t="s">
        <v>53</v>
      </c>
      <c r="B42" s="127"/>
      <c r="C42" s="38" t="s">
        <v>54</v>
      </c>
      <c r="D42" s="128"/>
      <c r="E42" s="39">
        <f>SUM(E43)</f>
        <v>180000</v>
      </c>
      <c r="F42" s="39"/>
      <c r="G42" s="129">
        <f>SUM(G43)</f>
        <v>142294.69</v>
      </c>
      <c r="H42" s="22">
        <f t="shared" si="2"/>
        <v>0.7905260555555556</v>
      </c>
    </row>
    <row r="43" spans="1:8" ht="26.25" customHeight="1">
      <c r="A43" s="130"/>
      <c r="B43" s="131" t="s">
        <v>55</v>
      </c>
      <c r="C43" s="132" t="s">
        <v>56</v>
      </c>
      <c r="D43" s="133"/>
      <c r="E43" s="134">
        <v>180000</v>
      </c>
      <c r="F43" s="134"/>
      <c r="G43" s="135">
        <v>142294.69</v>
      </c>
      <c r="H43" s="29">
        <f t="shared" si="2"/>
        <v>0.7905260555555556</v>
      </c>
    </row>
    <row r="44" spans="1:17" ht="15" customHeight="1">
      <c r="A44" s="136" t="s">
        <v>57</v>
      </c>
      <c r="B44" s="137"/>
      <c r="C44" s="75" t="s">
        <v>58</v>
      </c>
      <c r="D44" s="75"/>
      <c r="E44" s="76">
        <f>SUM(E45)</f>
        <v>107400</v>
      </c>
      <c r="F44" s="76"/>
      <c r="G44" s="76">
        <v>0</v>
      </c>
      <c r="H44" s="22">
        <f t="shared" si="2"/>
        <v>0</v>
      </c>
      <c r="Q44" t="s">
        <v>59</v>
      </c>
    </row>
    <row r="45" spans="1:8" ht="13.5" customHeight="1">
      <c r="A45" s="138"/>
      <c r="B45" s="41" t="s">
        <v>60</v>
      </c>
      <c r="C45" s="54" t="s">
        <v>61</v>
      </c>
      <c r="D45" s="139"/>
      <c r="E45" s="55">
        <v>107400</v>
      </c>
      <c r="F45" s="55"/>
      <c r="G45" s="55">
        <v>0</v>
      </c>
      <c r="H45" s="29">
        <f t="shared" si="2"/>
        <v>0</v>
      </c>
    </row>
    <row r="46" spans="1:8" ht="15.75" customHeight="1">
      <c r="A46" s="94" t="s">
        <v>62</v>
      </c>
      <c r="B46" s="140"/>
      <c r="C46" s="117" t="s">
        <v>63</v>
      </c>
      <c r="D46" s="117"/>
      <c r="E46" s="118">
        <f>SUM(E47:E56)</f>
        <v>8084542.49</v>
      </c>
      <c r="F46" s="118"/>
      <c r="G46" s="118">
        <f>SUM(G47:G56)</f>
        <v>7695275.079999999</v>
      </c>
      <c r="H46" s="22">
        <f t="shared" si="2"/>
        <v>0.9518504095338114</v>
      </c>
    </row>
    <row r="47" spans="1:8" ht="16.5" customHeight="1">
      <c r="A47" s="141"/>
      <c r="B47" s="142" t="s">
        <v>64</v>
      </c>
      <c r="C47" s="143" t="s">
        <v>65</v>
      </c>
      <c r="D47" s="143"/>
      <c r="E47" s="144">
        <v>5739339.63</v>
      </c>
      <c r="F47" s="144"/>
      <c r="G47" s="144">
        <v>5525701.51</v>
      </c>
      <c r="H47" s="29">
        <f t="shared" si="2"/>
        <v>0.9627765328813621</v>
      </c>
    </row>
    <row r="48" spans="1:8" ht="16.5" customHeight="1">
      <c r="A48" s="145"/>
      <c r="B48" s="146" t="s">
        <v>66</v>
      </c>
      <c r="C48" s="42" t="s">
        <v>67</v>
      </c>
      <c r="D48" s="42"/>
      <c r="E48" s="44">
        <v>205000</v>
      </c>
      <c r="F48" s="44"/>
      <c r="G48" s="44">
        <v>204992.87</v>
      </c>
      <c r="H48" s="29">
        <f t="shared" si="2"/>
        <v>0.9999652195121951</v>
      </c>
    </row>
    <row r="49" spans="1:8" ht="16.5" customHeight="1">
      <c r="A49" s="145"/>
      <c r="B49" s="147" t="s">
        <v>68</v>
      </c>
      <c r="C49" s="148" t="s">
        <v>69</v>
      </c>
      <c r="D49" s="148"/>
      <c r="E49" s="109">
        <v>767000</v>
      </c>
      <c r="F49" s="109"/>
      <c r="G49" s="109">
        <v>725504.28</v>
      </c>
      <c r="H49" s="29">
        <f t="shared" si="2"/>
        <v>0.9458986701434159</v>
      </c>
    </row>
    <row r="50" spans="1:8" ht="16.5" customHeight="1">
      <c r="A50" s="145"/>
      <c r="B50" s="80" t="s">
        <v>70</v>
      </c>
      <c r="C50" s="148" t="s">
        <v>71</v>
      </c>
      <c r="D50" s="148"/>
      <c r="E50" s="109">
        <v>197169.59</v>
      </c>
      <c r="F50" s="109"/>
      <c r="G50" s="109">
        <v>158793.72</v>
      </c>
      <c r="H50" s="29">
        <f t="shared" si="2"/>
        <v>0.8053661824828058</v>
      </c>
    </row>
    <row r="51" spans="1:8" ht="16.5" customHeight="1">
      <c r="A51" s="106"/>
      <c r="B51" s="147" t="s">
        <v>72</v>
      </c>
      <c r="C51" s="148" t="s">
        <v>73</v>
      </c>
      <c r="D51" s="148"/>
      <c r="E51" s="109">
        <v>19048.08</v>
      </c>
      <c r="F51" s="109"/>
      <c r="G51" s="109">
        <v>18085.41</v>
      </c>
      <c r="H51" s="29">
        <f t="shared" si="2"/>
        <v>0.9494610480426373</v>
      </c>
    </row>
    <row r="52" spans="1:8" ht="16.5" customHeight="1">
      <c r="A52" s="145"/>
      <c r="B52" s="149" t="s">
        <v>74</v>
      </c>
      <c r="C52" s="81" t="s">
        <v>75</v>
      </c>
      <c r="D52" s="81"/>
      <c r="E52" s="82">
        <v>295803.78</v>
      </c>
      <c r="F52" s="82"/>
      <c r="G52" s="82">
        <v>268463.89</v>
      </c>
      <c r="H52" s="29">
        <f t="shared" si="2"/>
        <v>0.9075742372190105</v>
      </c>
    </row>
    <row r="53" spans="1:8" ht="52.5" customHeight="1">
      <c r="A53" s="145"/>
      <c r="B53" s="111" t="s">
        <v>76</v>
      </c>
      <c r="C53" s="150" t="s">
        <v>77</v>
      </c>
      <c r="D53" s="112"/>
      <c r="E53" s="151">
        <v>155500</v>
      </c>
      <c r="F53" s="113"/>
      <c r="G53" s="151">
        <v>139893.35</v>
      </c>
      <c r="H53" s="152">
        <f>G53/E53</f>
        <v>0.899635691318328</v>
      </c>
    </row>
    <row r="54" spans="1:8" ht="42" customHeight="1">
      <c r="A54" s="145"/>
      <c r="B54" s="149" t="s">
        <v>78</v>
      </c>
      <c r="C54" s="153" t="s">
        <v>79</v>
      </c>
      <c r="D54" s="81"/>
      <c r="E54" s="82">
        <v>602534.4</v>
      </c>
      <c r="F54" s="82"/>
      <c r="G54" s="82">
        <v>552121.14</v>
      </c>
      <c r="H54" s="29">
        <f aca="true" t="shared" si="3" ref="H54:H63">G54/E54*100%</f>
        <v>0.9163313165190237</v>
      </c>
    </row>
    <row r="55" spans="1:8" ht="39.75" customHeight="1">
      <c r="A55" s="145"/>
      <c r="B55" s="154" t="s">
        <v>80</v>
      </c>
      <c r="C55" s="155" t="s">
        <v>81</v>
      </c>
      <c r="D55" s="156"/>
      <c r="E55" s="157">
        <v>45662.42</v>
      </c>
      <c r="F55" s="157"/>
      <c r="G55" s="157">
        <v>44308.67</v>
      </c>
      <c r="H55" s="29">
        <f t="shared" si="3"/>
        <v>0.9703530824691289</v>
      </c>
    </row>
    <row r="56" spans="1:8" ht="16.5" customHeight="1">
      <c r="A56" s="145"/>
      <c r="B56" s="149" t="s">
        <v>82</v>
      </c>
      <c r="C56" s="81" t="s">
        <v>15</v>
      </c>
      <c r="D56" s="81"/>
      <c r="E56" s="82">
        <v>57484.59</v>
      </c>
      <c r="F56" s="82"/>
      <c r="G56" s="82">
        <v>57410.24</v>
      </c>
      <c r="H56" s="29">
        <f t="shared" si="3"/>
        <v>0.9987066098931905</v>
      </c>
    </row>
    <row r="57" spans="1:8" ht="16.5" customHeight="1" thickBot="1">
      <c r="A57" s="158" t="s">
        <v>83</v>
      </c>
      <c r="B57" s="159"/>
      <c r="C57" s="117" t="s">
        <v>84</v>
      </c>
      <c r="D57" s="117"/>
      <c r="E57" s="118">
        <f>SUM(E58:E60)</f>
        <v>119186.29</v>
      </c>
      <c r="F57" s="118"/>
      <c r="G57" s="118">
        <f>SUM(G58:G60)</f>
        <v>115610.42</v>
      </c>
      <c r="H57" s="100">
        <f t="shared" si="3"/>
        <v>0.9699976398292119</v>
      </c>
    </row>
    <row r="58" spans="1:8" ht="16.5" customHeight="1" thickBot="1">
      <c r="A58" s="160"/>
      <c r="B58" s="60" t="s">
        <v>85</v>
      </c>
      <c r="C58" s="143" t="s">
        <v>86</v>
      </c>
      <c r="D58" s="143"/>
      <c r="E58" s="144">
        <v>5000</v>
      </c>
      <c r="F58" s="144"/>
      <c r="G58" s="144">
        <v>5000</v>
      </c>
      <c r="H58" s="161">
        <f>G58/E58*100%</f>
        <v>1</v>
      </c>
    </row>
    <row r="59" spans="1:8" ht="16.5" customHeight="1">
      <c r="A59" s="160"/>
      <c r="B59" s="146" t="s">
        <v>87</v>
      </c>
      <c r="C59" s="42" t="s">
        <v>88</v>
      </c>
      <c r="D59" s="42"/>
      <c r="E59" s="44">
        <v>73926.29</v>
      </c>
      <c r="F59" s="44"/>
      <c r="G59" s="44">
        <v>71811.25</v>
      </c>
      <c r="H59" s="29">
        <f>G59/E59*100%</f>
        <v>0.971389880379497</v>
      </c>
    </row>
    <row r="60" spans="1:8" ht="16.5" customHeight="1">
      <c r="A60" s="106"/>
      <c r="B60" s="146" t="s">
        <v>170</v>
      </c>
      <c r="C60" s="42" t="s">
        <v>15</v>
      </c>
      <c r="D60" s="42"/>
      <c r="E60" s="44">
        <v>40260</v>
      </c>
      <c r="F60" s="44"/>
      <c r="G60" s="44">
        <v>38799.17</v>
      </c>
      <c r="H60" s="29">
        <f t="shared" si="3"/>
        <v>0.9637151018380526</v>
      </c>
    </row>
    <row r="61" spans="1:8" ht="16.5" customHeight="1">
      <c r="A61" s="36" t="s">
        <v>89</v>
      </c>
      <c r="B61" s="102"/>
      <c r="C61" s="38" t="s">
        <v>90</v>
      </c>
      <c r="D61" s="38"/>
      <c r="E61" s="39">
        <f>SUM(E62:E74)</f>
        <v>2135393</v>
      </c>
      <c r="F61" s="39"/>
      <c r="G61" s="39">
        <f>SUM(G62:G74)</f>
        <v>2107502.08</v>
      </c>
      <c r="H61" s="22">
        <f t="shared" si="3"/>
        <v>0.9869387414869301</v>
      </c>
    </row>
    <row r="62" spans="1:8" ht="16.5" customHeight="1">
      <c r="A62" s="120"/>
      <c r="B62" s="162" t="s">
        <v>91</v>
      </c>
      <c r="C62" s="42" t="s">
        <v>92</v>
      </c>
      <c r="D62" s="163"/>
      <c r="E62" s="44">
        <v>307200</v>
      </c>
      <c r="F62" s="164"/>
      <c r="G62" s="165">
        <v>305855.66</v>
      </c>
      <c r="H62" s="29">
        <f t="shared" si="3"/>
        <v>0.9956238932291666</v>
      </c>
    </row>
    <row r="63" spans="1:8" ht="12.75" customHeight="1">
      <c r="A63" s="120"/>
      <c r="B63" s="167" t="s">
        <v>93</v>
      </c>
      <c r="C63" s="251" t="s">
        <v>94</v>
      </c>
      <c r="D63" s="97"/>
      <c r="E63" s="55">
        <v>14876</v>
      </c>
      <c r="F63" s="166"/>
      <c r="G63" s="56">
        <v>14674.99</v>
      </c>
      <c r="H63" s="57">
        <f t="shared" si="3"/>
        <v>0.9864876310836246</v>
      </c>
    </row>
    <row r="64" spans="1:8" ht="9" customHeight="1">
      <c r="A64" s="120"/>
      <c r="B64" s="53"/>
      <c r="C64" s="251" t="s">
        <v>95</v>
      </c>
      <c r="D64" s="163"/>
      <c r="E64" s="55"/>
      <c r="F64" s="168"/>
      <c r="G64" s="56"/>
      <c r="H64" s="57"/>
    </row>
    <row r="65" spans="1:8" ht="12" customHeight="1">
      <c r="A65" s="120"/>
      <c r="B65" s="167"/>
      <c r="C65" s="251" t="s">
        <v>96</v>
      </c>
      <c r="D65" s="163"/>
      <c r="E65" s="55"/>
      <c r="F65" s="168"/>
      <c r="G65" s="56"/>
      <c r="H65" s="57"/>
    </row>
    <row r="66" spans="1:8" ht="9" customHeight="1">
      <c r="A66" s="120"/>
      <c r="B66" s="162"/>
      <c r="C66" s="252" t="s">
        <v>97</v>
      </c>
      <c r="D66" s="163"/>
      <c r="E66" s="44"/>
      <c r="F66" s="168"/>
      <c r="G66" s="165"/>
      <c r="H66" s="29"/>
    </row>
    <row r="67" spans="1:8" ht="12.75" customHeight="1">
      <c r="A67" s="120"/>
      <c r="B67" s="53"/>
      <c r="C67" s="169" t="s">
        <v>98</v>
      </c>
      <c r="D67" s="97"/>
      <c r="E67" s="55">
        <v>234205</v>
      </c>
      <c r="F67" s="166"/>
      <c r="G67" s="166">
        <v>233870.37</v>
      </c>
      <c r="H67" s="57">
        <f>G67/E67*100%</f>
        <v>0.9985712089835828</v>
      </c>
    </row>
    <row r="68" spans="1:8" ht="9.75" customHeight="1">
      <c r="A68" s="120"/>
      <c r="B68" s="41" t="s">
        <v>99</v>
      </c>
      <c r="C68" s="42" t="s">
        <v>100</v>
      </c>
      <c r="D68" s="170"/>
      <c r="E68" s="44"/>
      <c r="F68" s="44"/>
      <c r="G68" s="44"/>
      <c r="H68" s="29"/>
    </row>
    <row r="69" spans="1:8" ht="16.5" customHeight="1">
      <c r="A69" s="120"/>
      <c r="B69" s="41" t="s">
        <v>101</v>
      </c>
      <c r="C69" s="42" t="s">
        <v>102</v>
      </c>
      <c r="D69" s="170"/>
      <c r="E69" s="44">
        <v>8747</v>
      </c>
      <c r="F69" s="44"/>
      <c r="G69" s="44">
        <v>6122.05</v>
      </c>
      <c r="H69" s="29">
        <f aca="true" t="shared" si="4" ref="H69:H74">G69/E69*100%</f>
        <v>0.6999028238253115</v>
      </c>
    </row>
    <row r="70" spans="1:8" ht="16.5" customHeight="1">
      <c r="A70" s="120"/>
      <c r="B70" s="41" t="s">
        <v>103</v>
      </c>
      <c r="C70" s="42" t="s">
        <v>104</v>
      </c>
      <c r="D70" s="170"/>
      <c r="E70" s="44">
        <v>177665</v>
      </c>
      <c r="F70" s="44"/>
      <c r="G70" s="44">
        <v>174882.8</v>
      </c>
      <c r="H70" s="29">
        <f t="shared" si="4"/>
        <v>0.9843401908085441</v>
      </c>
    </row>
    <row r="71" spans="1:8" ht="16.5" customHeight="1">
      <c r="A71" s="120"/>
      <c r="B71" s="80" t="s">
        <v>105</v>
      </c>
      <c r="C71" s="148" t="s">
        <v>106</v>
      </c>
      <c r="D71" s="108"/>
      <c r="E71" s="109">
        <v>695956</v>
      </c>
      <c r="F71" s="171"/>
      <c r="G71" s="109">
        <v>683868.17</v>
      </c>
      <c r="H71" s="29">
        <f t="shared" si="4"/>
        <v>0.9826313301415608</v>
      </c>
    </row>
    <row r="72" spans="1:8" ht="16.5" customHeight="1">
      <c r="A72" s="120"/>
      <c r="B72" s="41" t="s">
        <v>107</v>
      </c>
      <c r="C72" s="172" t="s">
        <v>108</v>
      </c>
      <c r="D72" s="170"/>
      <c r="E72" s="44">
        <v>296498</v>
      </c>
      <c r="F72" s="173"/>
      <c r="G72" s="44">
        <v>294811.5</v>
      </c>
      <c r="H72" s="29">
        <f t="shared" si="4"/>
        <v>0.9943119346504867</v>
      </c>
    </row>
    <row r="73" spans="1:8" ht="16.5" customHeight="1">
      <c r="A73" s="120"/>
      <c r="B73" s="41" t="s">
        <v>109</v>
      </c>
      <c r="C73" s="172" t="s">
        <v>110</v>
      </c>
      <c r="D73" s="170"/>
      <c r="E73" s="44">
        <v>314860</v>
      </c>
      <c r="F73" s="173"/>
      <c r="G73" s="44">
        <v>310800</v>
      </c>
      <c r="H73" s="29">
        <f t="shared" si="4"/>
        <v>0.987105380168964</v>
      </c>
    </row>
    <row r="74" spans="1:8" ht="16.5" customHeight="1">
      <c r="A74" s="106"/>
      <c r="B74" s="41" t="s">
        <v>111</v>
      </c>
      <c r="C74" s="42" t="s">
        <v>15</v>
      </c>
      <c r="D74" s="170"/>
      <c r="E74" s="44">
        <v>85386</v>
      </c>
      <c r="F74" s="44"/>
      <c r="G74" s="44">
        <v>82616.54</v>
      </c>
      <c r="H74" s="29">
        <f t="shared" si="4"/>
        <v>0.9675654088492258</v>
      </c>
    </row>
    <row r="75" spans="1:8" ht="15" customHeight="1">
      <c r="A75" s="174">
        <v>853</v>
      </c>
      <c r="B75" s="175"/>
      <c r="C75" s="175" t="s">
        <v>112</v>
      </c>
      <c r="D75" s="176"/>
      <c r="E75" s="177">
        <f>SUM(E76)</f>
        <v>138509.07</v>
      </c>
      <c r="F75" s="177">
        <f>SUM(F76)</f>
        <v>0</v>
      </c>
      <c r="G75" s="177">
        <f>SUM(G76)</f>
        <v>138509.07</v>
      </c>
      <c r="H75" s="178">
        <f>G75/E75</f>
        <v>1</v>
      </c>
    </row>
    <row r="76" spans="1:8" ht="16.5" customHeight="1">
      <c r="A76" s="179"/>
      <c r="B76" s="180">
        <v>85395</v>
      </c>
      <c r="C76" s="181" t="s">
        <v>15</v>
      </c>
      <c r="D76" s="182"/>
      <c r="E76" s="183">
        <v>138509.07</v>
      </c>
      <c r="F76" s="184"/>
      <c r="G76" s="183">
        <v>138509.07</v>
      </c>
      <c r="H76" s="185">
        <f>G76/E76</f>
        <v>1</v>
      </c>
    </row>
    <row r="77" spans="1:8" ht="15.75" customHeight="1">
      <c r="A77" s="73" t="s">
        <v>113</v>
      </c>
      <c r="B77" s="186"/>
      <c r="C77" s="75" t="s">
        <v>114</v>
      </c>
      <c r="D77" s="75"/>
      <c r="E77" s="76">
        <f>SUM(E78:E80)</f>
        <v>306475.92000000004</v>
      </c>
      <c r="F77" s="76"/>
      <c r="G77" s="76">
        <f>SUM(G78:G80)</f>
        <v>275725.16000000003</v>
      </c>
      <c r="H77" s="22">
        <f>G77/E77*100%</f>
        <v>0.8996633732268428</v>
      </c>
    </row>
    <row r="78" spans="1:8" ht="13.5" customHeight="1">
      <c r="A78" s="141"/>
      <c r="B78" s="142" t="s">
        <v>115</v>
      </c>
      <c r="C78" s="143" t="s">
        <v>116</v>
      </c>
      <c r="D78" s="187"/>
      <c r="E78" s="144">
        <v>180475.92</v>
      </c>
      <c r="F78" s="144"/>
      <c r="G78" s="144">
        <v>163695.16</v>
      </c>
      <c r="H78" s="29">
        <f>G78/E78*100%</f>
        <v>0.9070193962718128</v>
      </c>
    </row>
    <row r="79" spans="1:8" ht="13.5" customHeight="1">
      <c r="A79" s="106"/>
      <c r="B79" s="41" t="s">
        <v>117</v>
      </c>
      <c r="C79" s="42" t="s">
        <v>118</v>
      </c>
      <c r="D79" s="170"/>
      <c r="E79" s="44">
        <v>96000</v>
      </c>
      <c r="F79" s="44"/>
      <c r="G79" s="44">
        <v>93430</v>
      </c>
      <c r="H79" s="29">
        <f>G79/E79*100%</f>
        <v>0.9732291666666667</v>
      </c>
    </row>
    <row r="80" spans="1:8" ht="25.5" customHeight="1">
      <c r="A80" s="106"/>
      <c r="B80" s="41" t="s">
        <v>119</v>
      </c>
      <c r="C80" s="188" t="s">
        <v>120</v>
      </c>
      <c r="D80" s="170"/>
      <c r="E80" s="44">
        <v>30000</v>
      </c>
      <c r="F80" s="44"/>
      <c r="G80" s="44">
        <v>18600</v>
      </c>
      <c r="H80" s="29">
        <f>G80/E80*100%</f>
        <v>0.62</v>
      </c>
    </row>
    <row r="81" spans="1:8" ht="18" customHeight="1">
      <c r="A81" s="189" t="s">
        <v>121</v>
      </c>
      <c r="B81" s="190"/>
      <c r="C81" s="175" t="s">
        <v>122</v>
      </c>
      <c r="D81" s="175"/>
      <c r="E81" s="191">
        <f>SUM(E82:E89)</f>
        <v>7029258.86</v>
      </c>
      <c r="F81" s="191">
        <f>SUM(F82:F89)</f>
        <v>0</v>
      </c>
      <c r="G81" s="191">
        <f>SUM(G82:G89)</f>
        <v>7007733.279999999</v>
      </c>
      <c r="H81" s="192">
        <f>G81/E81</f>
        <v>0.9969377169871361</v>
      </c>
    </row>
    <row r="82" spans="1:8" ht="17.25" customHeight="1">
      <c r="A82" s="193"/>
      <c r="B82" s="162" t="s">
        <v>123</v>
      </c>
      <c r="C82" s="42" t="s">
        <v>124</v>
      </c>
      <c r="D82" s="163"/>
      <c r="E82" s="44">
        <v>4622971</v>
      </c>
      <c r="F82" s="164"/>
      <c r="G82" s="165">
        <v>4612603.22</v>
      </c>
      <c r="H82" s="194">
        <f>G82/E82</f>
        <v>0.997757333974191</v>
      </c>
    </row>
    <row r="83" spans="1:8" ht="15" customHeight="1">
      <c r="A83" s="195"/>
      <c r="B83" s="196"/>
      <c r="C83" s="197" t="s">
        <v>125</v>
      </c>
      <c r="D83" s="197"/>
      <c r="E83" s="198"/>
      <c r="F83" s="198"/>
      <c r="G83" s="198"/>
      <c r="H83" s="199"/>
    </row>
    <row r="84" spans="1:8" ht="14.25" customHeight="1">
      <c r="A84" s="195"/>
      <c r="B84" s="200" t="s">
        <v>126</v>
      </c>
      <c r="C84" s="201" t="s">
        <v>127</v>
      </c>
      <c r="D84" s="202"/>
      <c r="E84" s="203">
        <v>2292887</v>
      </c>
      <c r="F84" s="203"/>
      <c r="G84" s="203">
        <v>2284944.37</v>
      </c>
      <c r="H84" s="204">
        <f>G84/E84</f>
        <v>0.9965359697185252</v>
      </c>
    </row>
    <row r="85" spans="1:8" ht="18" customHeight="1">
      <c r="A85" s="195"/>
      <c r="B85" s="162" t="s">
        <v>128</v>
      </c>
      <c r="C85" s="42" t="s">
        <v>129</v>
      </c>
      <c r="D85" s="163"/>
      <c r="E85" s="44">
        <v>281</v>
      </c>
      <c r="F85" s="164"/>
      <c r="G85" s="165">
        <v>280.5</v>
      </c>
      <c r="H85" s="194">
        <f>G85/E85</f>
        <v>0.998220640569395</v>
      </c>
    </row>
    <row r="86" spans="1:8" ht="18" customHeight="1">
      <c r="A86" s="195"/>
      <c r="B86" s="41" t="s">
        <v>130</v>
      </c>
      <c r="C86" s="42" t="s">
        <v>131</v>
      </c>
      <c r="D86" s="170"/>
      <c r="E86" s="44">
        <v>66069</v>
      </c>
      <c r="F86" s="44"/>
      <c r="G86" s="44">
        <v>62965.18</v>
      </c>
      <c r="H86" s="29">
        <f>G86/E86*100%</f>
        <v>0.9530215380889676</v>
      </c>
    </row>
    <row r="87" spans="1:8" ht="18" customHeight="1">
      <c r="A87" s="195"/>
      <c r="B87" s="41" t="s">
        <v>132</v>
      </c>
      <c r="C87" s="42" t="s">
        <v>133</v>
      </c>
      <c r="D87" s="170"/>
      <c r="E87" s="44">
        <v>15335.86</v>
      </c>
      <c r="F87" s="44"/>
      <c r="G87" s="44">
        <v>15225.27</v>
      </c>
      <c r="H87" s="29">
        <f>G87/E87*100%</f>
        <v>0.9927887969764982</v>
      </c>
    </row>
    <row r="88" spans="1:8" ht="18" customHeight="1">
      <c r="A88" s="195"/>
      <c r="B88" s="111" t="s">
        <v>134</v>
      </c>
      <c r="C88" s="205" t="s">
        <v>135</v>
      </c>
      <c r="D88" s="206"/>
      <c r="E88" s="207"/>
      <c r="F88" s="208"/>
      <c r="G88" s="207"/>
      <c r="H88" s="199"/>
    </row>
    <row r="89" spans="1:8" ht="58.5" customHeight="1" thickBot="1">
      <c r="A89" s="195"/>
      <c r="B89" s="111"/>
      <c r="C89" s="209" t="s">
        <v>136</v>
      </c>
      <c r="D89" s="206"/>
      <c r="E89" s="210">
        <v>31715</v>
      </c>
      <c r="F89" s="211"/>
      <c r="G89" s="212">
        <v>31714.74</v>
      </c>
      <c r="H89" s="213">
        <f>G89/E89</f>
        <v>0.9999918019864418</v>
      </c>
    </row>
    <row r="90" spans="1:8" ht="19.5" customHeight="1">
      <c r="A90" s="86" t="s">
        <v>137</v>
      </c>
      <c r="B90" s="214"/>
      <c r="C90" s="215" t="s">
        <v>138</v>
      </c>
      <c r="D90" s="215"/>
      <c r="E90" s="216">
        <f>SUM(E92:E98)</f>
        <v>2236781.2199999997</v>
      </c>
      <c r="F90" s="216">
        <f>SUM(F92:F98)</f>
        <v>0</v>
      </c>
      <c r="G90" s="216">
        <f>SUM(G92:G98)</f>
        <v>1884016.6399999997</v>
      </c>
      <c r="H90" s="93">
        <f>G90/E90*100%</f>
        <v>0.8422891891054056</v>
      </c>
    </row>
    <row r="91" spans="1:8" ht="10.5" customHeight="1">
      <c r="A91" s="101"/>
      <c r="B91" s="127"/>
      <c r="C91" s="38" t="s">
        <v>139</v>
      </c>
      <c r="D91" s="38"/>
      <c r="E91" s="39"/>
      <c r="F91" s="39"/>
      <c r="G91" s="39"/>
      <c r="H91" s="22"/>
    </row>
    <row r="92" spans="1:8" ht="16.5" customHeight="1">
      <c r="A92" s="120"/>
      <c r="B92" s="217">
        <v>90002</v>
      </c>
      <c r="C92" s="218" t="s">
        <v>140</v>
      </c>
      <c r="D92" s="170"/>
      <c r="E92" s="44">
        <v>1380000</v>
      </c>
      <c r="F92" s="44"/>
      <c r="G92" s="44">
        <v>1225353.95</v>
      </c>
      <c r="H92" s="29">
        <f aca="true" t="shared" si="5" ref="H92:H109">G92/E92*100%</f>
        <v>0.8879376449275362</v>
      </c>
    </row>
    <row r="93" spans="1:8" ht="16.5" customHeight="1">
      <c r="A93" s="120"/>
      <c r="B93" s="41" t="s">
        <v>141</v>
      </c>
      <c r="C93" s="42" t="s">
        <v>142</v>
      </c>
      <c r="D93" s="170"/>
      <c r="E93" s="44">
        <v>156100</v>
      </c>
      <c r="F93" s="44"/>
      <c r="G93" s="44">
        <v>102793.37</v>
      </c>
      <c r="H93" s="29">
        <f t="shared" si="5"/>
        <v>0.6585097373478539</v>
      </c>
    </row>
    <row r="94" spans="1:8" ht="16.5" customHeight="1">
      <c r="A94" s="120"/>
      <c r="B94" s="41" t="s">
        <v>171</v>
      </c>
      <c r="C94" s="42" t="s">
        <v>172</v>
      </c>
      <c r="D94" s="170"/>
      <c r="E94" s="44">
        <v>18000</v>
      </c>
      <c r="F94" s="44"/>
      <c r="G94" s="44">
        <v>15944.04</v>
      </c>
      <c r="H94" s="29">
        <f>G94/E94*100%</f>
        <v>0.88578</v>
      </c>
    </row>
    <row r="95" spans="1:8" ht="16.5" customHeight="1">
      <c r="A95" s="120"/>
      <c r="B95" s="41" t="s">
        <v>143</v>
      </c>
      <c r="C95" s="42" t="s">
        <v>144</v>
      </c>
      <c r="D95" s="170"/>
      <c r="E95" s="219">
        <v>36000</v>
      </c>
      <c r="F95" s="219"/>
      <c r="G95" s="219">
        <v>22632.9</v>
      </c>
      <c r="H95" s="29">
        <f t="shared" si="5"/>
        <v>0.6286916666666668</v>
      </c>
    </row>
    <row r="96" spans="1:8" ht="16.5" customHeight="1">
      <c r="A96" s="120"/>
      <c r="B96" s="41" t="s">
        <v>145</v>
      </c>
      <c r="C96" s="42" t="s">
        <v>146</v>
      </c>
      <c r="D96" s="170"/>
      <c r="E96" s="44">
        <v>298031.22</v>
      </c>
      <c r="F96" s="44"/>
      <c r="G96" s="44">
        <v>254923.17</v>
      </c>
      <c r="H96" s="29">
        <f t="shared" si="5"/>
        <v>0.8553572676043806</v>
      </c>
    </row>
    <row r="97" spans="1:8" ht="27" customHeight="1">
      <c r="A97" s="120"/>
      <c r="B97" s="41" t="s">
        <v>147</v>
      </c>
      <c r="C97" s="188" t="s">
        <v>148</v>
      </c>
      <c r="D97" s="170"/>
      <c r="E97" s="44">
        <v>30000</v>
      </c>
      <c r="F97" s="44"/>
      <c r="G97" s="44">
        <v>10102.69</v>
      </c>
      <c r="H97" s="29">
        <f t="shared" si="5"/>
        <v>0.3367563333333333</v>
      </c>
    </row>
    <row r="98" spans="1:8" ht="16.5" customHeight="1">
      <c r="A98" s="106"/>
      <c r="B98" s="41" t="s">
        <v>149</v>
      </c>
      <c r="C98" s="42" t="s">
        <v>15</v>
      </c>
      <c r="D98" s="170"/>
      <c r="E98" s="44">
        <v>318650</v>
      </c>
      <c r="F98" s="44"/>
      <c r="G98" s="44">
        <v>252266.52</v>
      </c>
      <c r="H98" s="29">
        <f t="shared" si="5"/>
        <v>0.7916727443903969</v>
      </c>
    </row>
    <row r="99" spans="1:8" ht="16.5" customHeight="1">
      <c r="A99" s="101" t="s">
        <v>150</v>
      </c>
      <c r="B99" s="102"/>
      <c r="C99" s="38" t="s">
        <v>151</v>
      </c>
      <c r="D99" s="38"/>
      <c r="E99" s="39">
        <f>SUM(E100:E101)</f>
        <v>530000</v>
      </c>
      <c r="F99" s="39"/>
      <c r="G99" s="39">
        <f>SUM(G100:G101)</f>
        <v>530000</v>
      </c>
      <c r="H99" s="22">
        <f t="shared" si="5"/>
        <v>1</v>
      </c>
    </row>
    <row r="100" spans="1:8" ht="16.5" customHeight="1">
      <c r="A100" s="120"/>
      <c r="B100" s="41" t="s">
        <v>152</v>
      </c>
      <c r="C100" s="42" t="s">
        <v>153</v>
      </c>
      <c r="D100" s="170"/>
      <c r="E100" s="44">
        <v>380000</v>
      </c>
      <c r="F100" s="44"/>
      <c r="G100" s="44">
        <v>380000</v>
      </c>
      <c r="H100" s="29">
        <f t="shared" si="5"/>
        <v>1</v>
      </c>
    </row>
    <row r="101" spans="1:8" ht="16.5" customHeight="1">
      <c r="A101" s="220"/>
      <c r="B101" s="41" t="s">
        <v>154</v>
      </c>
      <c r="C101" s="42" t="s">
        <v>155</v>
      </c>
      <c r="D101" s="170"/>
      <c r="E101" s="44">
        <v>150000</v>
      </c>
      <c r="F101" s="44"/>
      <c r="G101" s="44">
        <v>150000</v>
      </c>
      <c r="H101" s="29">
        <f t="shared" si="5"/>
        <v>1</v>
      </c>
    </row>
    <row r="102" spans="1:8" ht="16.5" customHeight="1" thickBot="1">
      <c r="A102" s="221" t="s">
        <v>156</v>
      </c>
      <c r="B102" s="222"/>
      <c r="C102" s="223" t="s">
        <v>157</v>
      </c>
      <c r="D102" s="223"/>
      <c r="E102" s="224">
        <f>SUM(E103:E108)</f>
        <v>702000</v>
      </c>
      <c r="F102" s="224">
        <f>SUM(F103:F108)</f>
        <v>0</v>
      </c>
      <c r="G102" s="224">
        <f>SUM(G103:G108)</f>
        <v>98142.78</v>
      </c>
      <c r="H102" s="225">
        <f t="shared" si="5"/>
        <v>0.1398045299145299</v>
      </c>
    </row>
    <row r="103" spans="1:8" ht="16.5" customHeight="1">
      <c r="A103" s="94"/>
      <c r="B103" s="41" t="s">
        <v>173</v>
      </c>
      <c r="C103" s="42" t="s">
        <v>174</v>
      </c>
      <c r="D103" s="170"/>
      <c r="E103" s="44">
        <v>611000</v>
      </c>
      <c r="F103" s="44"/>
      <c r="G103" s="44">
        <v>8146.36</v>
      </c>
      <c r="H103" s="29">
        <f>G103/E103*100%</f>
        <v>0.013332831423895254</v>
      </c>
    </row>
    <row r="104" spans="1:8" ht="16.5" customHeight="1">
      <c r="A104" s="120"/>
      <c r="B104" s="41" t="s">
        <v>158</v>
      </c>
      <c r="C104" s="42" t="s">
        <v>159</v>
      </c>
      <c r="D104" s="170"/>
      <c r="E104" s="44">
        <v>40000</v>
      </c>
      <c r="F104" s="44"/>
      <c r="G104" s="44">
        <v>40000</v>
      </c>
      <c r="H104" s="29">
        <f t="shared" si="5"/>
        <v>1</v>
      </c>
    </row>
    <row r="105" spans="1:8" ht="15.75" customHeight="1" hidden="1">
      <c r="A105" s="120"/>
      <c r="B105" s="80"/>
      <c r="C105" s="148"/>
      <c r="D105" s="108"/>
      <c r="E105" s="109"/>
      <c r="F105" s="109"/>
      <c r="G105" s="109"/>
      <c r="H105" s="226" t="e">
        <f t="shared" si="5"/>
        <v>#DIV/0!</v>
      </c>
    </row>
    <row r="106" spans="1:8" ht="12.75" hidden="1">
      <c r="A106" s="120"/>
      <c r="B106" s="227"/>
      <c r="C106" s="108"/>
      <c r="D106" s="108"/>
      <c r="E106" s="228"/>
      <c r="F106" s="228"/>
      <c r="G106" s="228"/>
      <c r="H106" s="226" t="e">
        <f t="shared" si="5"/>
        <v>#DIV/0!</v>
      </c>
    </row>
    <row r="107" spans="1:8" ht="12.75" hidden="1">
      <c r="A107" s="120"/>
      <c r="B107" s="53"/>
      <c r="C107" s="54"/>
      <c r="D107" s="139"/>
      <c r="E107" s="55"/>
      <c r="F107" s="55"/>
      <c r="G107" s="55"/>
      <c r="H107" s="229" t="e">
        <f t="shared" si="5"/>
        <v>#DIV/0!</v>
      </c>
    </row>
    <row r="108" spans="1:8" ht="13.5" thickBot="1">
      <c r="A108" s="120"/>
      <c r="B108" s="41" t="s">
        <v>160</v>
      </c>
      <c r="C108" s="42" t="s">
        <v>15</v>
      </c>
      <c r="D108" s="170"/>
      <c r="E108" s="44">
        <v>51000</v>
      </c>
      <c r="F108" s="44"/>
      <c r="G108" s="44">
        <v>49996.42</v>
      </c>
      <c r="H108" s="29">
        <f t="shared" si="5"/>
        <v>0.9803219607843137</v>
      </c>
    </row>
    <row r="109" spans="1:8" ht="15" customHeight="1" thickBot="1">
      <c r="A109" s="253" t="s">
        <v>161</v>
      </c>
      <c r="B109" s="253"/>
      <c r="C109" s="253"/>
      <c r="D109" s="230"/>
      <c r="E109" s="231">
        <f>SUM(E14,E18,E20,E22,E25,E33,E36,E42,E44,E46,E57,E61,E77,E81,E90,E99,E102,E75)</f>
        <v>27756877.2</v>
      </c>
      <c r="F109" s="231">
        <f>SUM(F14,F18,F20,F22,F25,F33,F36,F42,F44,F46,F57,F61,F77,F81,F90,F99,F102,F75)</f>
        <v>0</v>
      </c>
      <c r="G109" s="231">
        <f>SUM(G14,G18,G20,G22,G25,G33,G36,G42,G44,G46,G57,G61,G77,G81,G90,G99,G102,G75)</f>
        <v>25617087.55</v>
      </c>
      <c r="H109" s="232">
        <f t="shared" si="5"/>
        <v>0.9229095681555993</v>
      </c>
    </row>
    <row r="110" spans="1:8" ht="12.75">
      <c r="A110" s="233"/>
      <c r="B110" s="233"/>
      <c r="C110" s="234"/>
      <c r="D110" s="97"/>
      <c r="E110" s="235"/>
      <c r="F110" s="235"/>
      <c r="G110" s="235"/>
      <c r="H110" s="236"/>
    </row>
    <row r="111" spans="1:8" ht="12.75">
      <c r="A111" s="254"/>
      <c r="B111" s="254"/>
      <c r="C111" s="169"/>
      <c r="D111" s="169"/>
      <c r="E111" s="255" t="s">
        <v>162</v>
      </c>
      <c r="F111" s="255"/>
      <c r="G111" s="255"/>
      <c r="H111" s="236"/>
    </row>
    <row r="112" spans="1:8" ht="9.75" customHeight="1">
      <c r="A112" s="233"/>
      <c r="B112" s="233"/>
      <c r="C112" s="237"/>
      <c r="D112" s="97"/>
      <c r="E112" s="255"/>
      <c r="F112" s="255"/>
      <c r="G112" s="255"/>
      <c r="H112" s="236"/>
    </row>
    <row r="113" spans="1:8" ht="0.75" customHeight="1">
      <c r="A113" s="233"/>
      <c r="B113" s="233"/>
      <c r="C113" s="97"/>
      <c r="D113" s="97"/>
      <c r="E113" s="255"/>
      <c r="F113" s="255"/>
      <c r="G113" s="255"/>
      <c r="H113" s="236"/>
    </row>
    <row r="114" spans="1:8" ht="12" customHeight="1">
      <c r="A114" s="238" t="s">
        <v>163</v>
      </c>
      <c r="B114" s="239"/>
      <c r="C114" s="240"/>
      <c r="D114" s="169"/>
      <c r="E114" s="255" t="s">
        <v>164</v>
      </c>
      <c r="F114" s="255"/>
      <c r="G114" s="255"/>
      <c r="H114" s="241"/>
    </row>
    <row r="115" spans="1:8" ht="12.75">
      <c r="A115" s="233"/>
      <c r="B115" s="233"/>
      <c r="C115" s="97"/>
      <c r="D115" s="97"/>
      <c r="E115" s="255"/>
      <c r="F115" s="255"/>
      <c r="G115" s="255"/>
      <c r="H115" s="241"/>
    </row>
    <row r="116" spans="1:8" ht="15.75">
      <c r="A116" s="242"/>
      <c r="B116" s="243"/>
      <c r="C116" s="244"/>
      <c r="D116" s="244"/>
      <c r="E116" s="245"/>
      <c r="F116" s="245"/>
      <c r="G116" s="245"/>
      <c r="H116" s="246"/>
    </row>
    <row r="117" spans="1:8" ht="15.75">
      <c r="A117" s="242"/>
      <c r="B117" s="243"/>
      <c r="C117" s="244"/>
      <c r="D117" s="244"/>
      <c r="E117" s="245"/>
      <c r="F117" s="245"/>
      <c r="G117" s="245"/>
      <c r="H117" s="246"/>
    </row>
    <row r="118" spans="1:8" ht="15.75">
      <c r="A118" s="242"/>
      <c r="B118" s="243"/>
      <c r="C118" s="244"/>
      <c r="D118" s="244"/>
      <c r="E118" s="245"/>
      <c r="F118" s="245"/>
      <c r="G118" s="245"/>
      <c r="H118" s="246"/>
    </row>
    <row r="119" spans="1:8" ht="15.75">
      <c r="A119" s="242"/>
      <c r="B119" s="243"/>
      <c r="C119" s="244"/>
      <c r="D119" s="244"/>
      <c r="E119" s="245"/>
      <c r="F119" s="245"/>
      <c r="G119" s="245"/>
      <c r="H119" s="246"/>
    </row>
    <row r="120" spans="1:8" ht="15.75">
      <c r="A120" s="242"/>
      <c r="B120" s="243"/>
      <c r="C120" s="244"/>
      <c r="D120" s="244"/>
      <c r="E120" s="245"/>
      <c r="F120" s="245"/>
      <c r="G120" s="245"/>
      <c r="H120" s="246"/>
    </row>
    <row r="121" spans="1:8" ht="15.75">
      <c r="A121" s="242"/>
      <c r="B121" s="243"/>
      <c r="C121" s="244"/>
      <c r="D121" s="244"/>
      <c r="E121" s="245"/>
      <c r="F121" s="245"/>
      <c r="G121" s="245"/>
      <c r="H121" s="246"/>
    </row>
    <row r="122" spans="1:8" ht="15.75">
      <c r="A122" s="242"/>
      <c r="B122" s="243"/>
      <c r="C122" s="244"/>
      <c r="D122" s="244"/>
      <c r="E122" s="245"/>
      <c r="F122" s="245"/>
      <c r="G122" s="245"/>
      <c r="H122" s="246"/>
    </row>
    <row r="123" spans="1:8" ht="15.75">
      <c r="A123" s="242"/>
      <c r="B123" s="242"/>
      <c r="C123" s="247"/>
      <c r="D123" s="247"/>
      <c r="E123" s="248"/>
      <c r="F123" s="248"/>
      <c r="G123" s="248"/>
      <c r="H123" s="246"/>
    </row>
    <row r="124" spans="1:8" ht="15.75">
      <c r="A124" s="249"/>
      <c r="B124" s="243"/>
      <c r="C124" s="244"/>
      <c r="D124" s="244"/>
      <c r="E124" s="250"/>
      <c r="F124" s="250"/>
      <c r="G124" s="250"/>
      <c r="H124" s="246"/>
    </row>
    <row r="125" spans="1:8" ht="15.75">
      <c r="A125" s="242"/>
      <c r="B125" s="242"/>
      <c r="C125" s="247"/>
      <c r="D125" s="247"/>
      <c r="E125" s="248"/>
      <c r="F125" s="248"/>
      <c r="G125" s="248"/>
      <c r="H125" s="246"/>
    </row>
    <row r="126" spans="1:8" ht="15.75">
      <c r="A126" s="242"/>
      <c r="B126" s="256"/>
      <c r="C126" s="244"/>
      <c r="D126" s="247"/>
      <c r="E126" s="248"/>
      <c r="F126" s="248"/>
      <c r="G126" s="248"/>
      <c r="H126" s="246"/>
    </row>
    <row r="127" spans="1:8" ht="15.75">
      <c r="A127" s="242"/>
      <c r="B127" s="256"/>
      <c r="C127" s="244"/>
      <c r="D127" s="247"/>
      <c r="E127" s="250"/>
      <c r="F127" s="248"/>
      <c r="G127" s="250"/>
      <c r="H127" s="246"/>
    </row>
    <row r="128" spans="1:8" ht="15.75">
      <c r="A128" s="249"/>
      <c r="B128" s="256"/>
      <c r="C128" s="244"/>
      <c r="D128" s="244"/>
      <c r="E128" s="250"/>
      <c r="F128" s="250"/>
      <c r="G128" s="250"/>
      <c r="H128" s="246"/>
    </row>
    <row r="129" spans="1:8" ht="15.75">
      <c r="A129" s="249"/>
      <c r="B129" s="256"/>
      <c r="C129" s="244"/>
      <c r="D129" s="244"/>
      <c r="E129" s="250"/>
      <c r="F129" s="250"/>
      <c r="G129" s="250"/>
      <c r="H129" s="246"/>
    </row>
    <row r="130" spans="1:8" ht="15.75">
      <c r="A130" s="249"/>
      <c r="B130" s="243"/>
      <c r="C130" s="244"/>
      <c r="D130" s="244"/>
      <c r="E130" s="250"/>
      <c r="F130" s="250"/>
      <c r="G130" s="245"/>
      <c r="H130" s="246"/>
    </row>
    <row r="131" spans="1:8" ht="15.75">
      <c r="A131" s="249"/>
      <c r="B131" s="243"/>
      <c r="C131" s="244"/>
      <c r="D131" s="244"/>
      <c r="E131" s="250"/>
      <c r="F131" s="250"/>
      <c r="G131" s="250"/>
      <c r="H131" s="246"/>
    </row>
    <row r="132" spans="1:8" ht="15.75">
      <c r="A132" s="249"/>
      <c r="B132" s="243"/>
      <c r="C132" s="244"/>
      <c r="D132" s="244"/>
      <c r="E132" s="250"/>
      <c r="F132" s="250"/>
      <c r="G132" s="250"/>
      <c r="H132" s="246"/>
    </row>
    <row r="133" spans="1:8" ht="15.75">
      <c r="A133" s="249"/>
      <c r="B133" s="243"/>
      <c r="C133" s="244"/>
      <c r="D133" s="244"/>
      <c r="E133" s="250"/>
      <c r="F133" s="250"/>
      <c r="G133" s="250"/>
      <c r="H133" s="246"/>
    </row>
    <row r="134" spans="1:8" ht="15.75">
      <c r="A134" s="249"/>
      <c r="B134" s="243"/>
      <c r="C134" s="244"/>
      <c r="D134" s="244"/>
      <c r="E134" s="250"/>
      <c r="F134" s="250"/>
      <c r="G134" s="250"/>
      <c r="H134" s="246"/>
    </row>
    <row r="135" spans="1:8" ht="15.75">
      <c r="A135" s="242"/>
      <c r="B135" s="242"/>
      <c r="C135" s="247"/>
      <c r="D135" s="247"/>
      <c r="E135" s="248"/>
      <c r="F135" s="248"/>
      <c r="G135" s="248"/>
      <c r="H135" s="246"/>
    </row>
    <row r="136" spans="1:8" ht="15.75">
      <c r="A136" s="249"/>
      <c r="B136" s="243"/>
      <c r="C136" s="244"/>
      <c r="D136" s="244"/>
      <c r="E136" s="250"/>
      <c r="F136" s="250"/>
      <c r="G136" s="250"/>
      <c r="H136" s="246"/>
    </row>
    <row r="137" spans="1:8" ht="15.75">
      <c r="A137" s="242"/>
      <c r="B137" s="242"/>
      <c r="C137" s="247"/>
      <c r="D137" s="247"/>
      <c r="E137" s="248"/>
      <c r="F137" s="248"/>
      <c r="G137" s="248"/>
      <c r="H137" s="246"/>
    </row>
    <row r="138" spans="1:8" ht="15.75">
      <c r="A138" s="249"/>
      <c r="B138" s="243"/>
      <c r="C138" s="244"/>
      <c r="D138" s="244"/>
      <c r="E138" s="250"/>
      <c r="F138" s="250"/>
      <c r="G138" s="250"/>
      <c r="H138" s="246"/>
    </row>
    <row r="139" spans="1:8" ht="15.75">
      <c r="A139" s="249"/>
      <c r="B139" s="243"/>
      <c r="C139" s="244"/>
      <c r="D139" s="244"/>
      <c r="E139" s="250"/>
      <c r="F139" s="250"/>
      <c r="G139" s="250"/>
      <c r="H139" s="246"/>
    </row>
    <row r="140" spans="1:8" ht="15.75">
      <c r="A140" s="249"/>
      <c r="B140" s="243"/>
      <c r="C140" s="244"/>
      <c r="D140" s="244"/>
      <c r="E140" s="250"/>
      <c r="F140" s="250"/>
      <c r="G140" s="245"/>
      <c r="H140" s="246"/>
    </row>
    <row r="141" spans="1:8" ht="15.75">
      <c r="A141" s="249"/>
      <c r="B141" s="243"/>
      <c r="C141" s="244"/>
      <c r="D141" s="244"/>
      <c r="E141" s="250"/>
      <c r="F141" s="250"/>
      <c r="G141" s="250"/>
      <c r="H141" s="246"/>
    </row>
    <row r="142" spans="1:8" ht="15.75">
      <c r="A142" s="249"/>
      <c r="B142" s="243"/>
      <c r="C142" s="244"/>
      <c r="D142" s="244"/>
      <c r="E142" s="250"/>
      <c r="F142" s="250"/>
      <c r="G142" s="250"/>
      <c r="H142" s="246"/>
    </row>
    <row r="143" spans="1:8" ht="15.75">
      <c r="A143" s="249"/>
      <c r="B143" s="243"/>
      <c r="C143" s="244"/>
      <c r="D143" s="244"/>
      <c r="E143" s="250"/>
      <c r="F143" s="250"/>
      <c r="G143" s="250"/>
      <c r="H143" s="246"/>
    </row>
    <row r="144" spans="1:8" ht="15.75">
      <c r="A144" s="242"/>
      <c r="B144" s="242"/>
      <c r="C144" s="247"/>
      <c r="D144" s="247"/>
      <c r="E144" s="248"/>
      <c r="F144" s="248"/>
      <c r="G144" s="248"/>
      <c r="H144" s="246"/>
    </row>
    <row r="145" spans="1:8" ht="15.75">
      <c r="A145" s="242"/>
      <c r="B145" s="243"/>
      <c r="C145" s="244"/>
      <c r="D145" s="247"/>
      <c r="E145" s="250"/>
      <c r="F145" s="248"/>
      <c r="G145" s="250"/>
      <c r="H145" s="246"/>
    </row>
    <row r="146" spans="1:8" ht="15.75">
      <c r="A146" s="249"/>
      <c r="B146" s="243"/>
      <c r="C146" s="244"/>
      <c r="D146" s="244"/>
      <c r="E146" s="250"/>
      <c r="F146" s="250"/>
      <c r="G146" s="250"/>
      <c r="H146" s="246"/>
    </row>
    <row r="147" spans="1:8" ht="15.75">
      <c r="A147" s="249"/>
      <c r="B147" s="243"/>
      <c r="C147" s="244"/>
      <c r="D147" s="244"/>
      <c r="E147" s="250"/>
      <c r="F147" s="250"/>
      <c r="G147" s="250"/>
      <c r="H147" s="246"/>
    </row>
    <row r="148" spans="1:8" ht="15.75">
      <c r="A148" s="242"/>
      <c r="B148" s="242"/>
      <c r="C148" s="247"/>
      <c r="D148" s="247"/>
      <c r="E148" s="248"/>
      <c r="F148" s="248"/>
      <c r="G148" s="248"/>
      <c r="H148" s="246"/>
    </row>
    <row r="149" spans="1:8" ht="15.75">
      <c r="A149" s="249"/>
      <c r="B149" s="243"/>
      <c r="C149" s="244"/>
      <c r="D149" s="244"/>
      <c r="E149" s="250"/>
      <c r="F149" s="250"/>
      <c r="G149" s="250"/>
      <c r="H149" s="246"/>
    </row>
    <row r="150" spans="1:8" ht="15.75">
      <c r="A150" s="247"/>
      <c r="B150" s="247"/>
      <c r="C150" s="247"/>
      <c r="D150" s="247"/>
      <c r="E150" s="248"/>
      <c r="F150" s="248"/>
      <c r="G150" s="248"/>
      <c r="H150" s="246"/>
    </row>
  </sheetData>
  <sheetProtection selectLockedCells="1" selectUnlockedCells="1"/>
  <mergeCells count="12">
    <mergeCell ref="A5:H5"/>
    <mergeCell ref="A10:B11"/>
    <mergeCell ref="C10:C12"/>
    <mergeCell ref="E10:E12"/>
    <mergeCell ref="G10:G12"/>
    <mergeCell ref="H10:H12"/>
    <mergeCell ref="A109:C109"/>
    <mergeCell ref="A111:B111"/>
    <mergeCell ref="E111:G113"/>
    <mergeCell ref="E114:G115"/>
    <mergeCell ref="B126:B127"/>
    <mergeCell ref="B128:B129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Luśka</dc:creator>
  <cp:keywords/>
  <dc:description/>
  <cp:lastModifiedBy>Anna</cp:lastModifiedBy>
  <cp:lastPrinted>2020-08-18T09:45:50Z</cp:lastPrinted>
  <dcterms:created xsi:type="dcterms:W3CDTF">2003-07-19T12:43:24Z</dcterms:created>
  <dcterms:modified xsi:type="dcterms:W3CDTF">2022-03-25T11:59:49Z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536228465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