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Arkusz1" sheetId="1" r:id="rId1"/>
  </sheets>
  <definedNames>
    <definedName name="_xlnm.Print_Area" localSheetId="0">'Arkusz1'!$A$2:$R$43</definedName>
  </definedNames>
  <calcPr fullCalcOnLoad="1"/>
</workbook>
</file>

<file path=xl/sharedStrings.xml><?xml version="1.0" encoding="utf-8"?>
<sst xmlns="http://schemas.openxmlformats.org/spreadsheetml/2006/main" count="79" uniqueCount="62">
  <si>
    <t>Rozdz.</t>
  </si>
  <si>
    <t>ROLNICTWO I ŁOWIECTWO</t>
  </si>
  <si>
    <t>ADMINISTRACJA PUBLICZNA</t>
  </si>
  <si>
    <t>010</t>
  </si>
  <si>
    <t>UWAGI</t>
  </si>
  <si>
    <t>01010</t>
  </si>
  <si>
    <t>RAZEM</t>
  </si>
  <si>
    <t>TRANSPORT I ŁĄCZNOŚĆ</t>
  </si>
  <si>
    <t xml:space="preserve">Nazwa zadania </t>
  </si>
  <si>
    <t>Lp.</t>
  </si>
  <si>
    <t>Dz.</t>
  </si>
  <si>
    <t>Ogółem:</t>
  </si>
  <si>
    <t>Środki włane</t>
  </si>
  <si>
    <t>Inne</t>
  </si>
  <si>
    <t>Razem wykonanie:</t>
  </si>
  <si>
    <t>Kredytów i pożyczek</t>
  </si>
  <si>
    <t>Środków poch. ze środków UE</t>
  </si>
  <si>
    <t>WYKONANIE ZADAŃ INWESTYCYJNYCH Z  NASTEPUJĄCYCH ŚRODKÓW</t>
  </si>
  <si>
    <t>% 8:5</t>
  </si>
  <si>
    <t>% 8:6</t>
  </si>
  <si>
    <t>% 12:5</t>
  </si>
  <si>
    <t>Własne Gminy</t>
  </si>
  <si>
    <t>Środki z GFOŚ</t>
  </si>
  <si>
    <t>Załączniki Nr 3</t>
  </si>
  <si>
    <t>Wodociąg Rybno=Karczewiec</t>
  </si>
  <si>
    <t>Wodociąg Gizewo</t>
  </si>
  <si>
    <t>Wodociąg Surmówka-Szelągówka</t>
  </si>
  <si>
    <t>60016</t>
  </si>
  <si>
    <t>Parking Warpuny</t>
  </si>
  <si>
    <t>Przystanek Karczewiec</t>
  </si>
  <si>
    <t>85219</t>
  </si>
  <si>
    <t>POMOC SPOŁECZNA</t>
  </si>
  <si>
    <t>90001</t>
  </si>
  <si>
    <t>GOSPODARKA KOMUNALNA I OCHRONA ŚRODOWISKA</t>
  </si>
  <si>
    <t>Dokumentacja gospodarki ściekowej Rybno</t>
  </si>
  <si>
    <t>Kanalizacja Rozogi, Kozłowo</t>
  </si>
  <si>
    <t xml:space="preserve">Kanalizacja Sanitarna Kozarek-Nibork, Miluki,Maradki, Choszczewo, Janiszewo </t>
  </si>
  <si>
    <t>Oczyszczalnia Scieków Rybno</t>
  </si>
  <si>
    <t>90003</t>
  </si>
  <si>
    <t>Zakup pojemników do selekcji odpadów</t>
  </si>
  <si>
    <t>90004</t>
  </si>
  <si>
    <t xml:space="preserve">Urządzenie terenów zieleni i miejsc wypoczynku w Sorkwitach </t>
  </si>
  <si>
    <t>92109</t>
  </si>
  <si>
    <t>Kultura i ochrona dzidzictwa  narodowego</t>
  </si>
  <si>
    <t>Świetlica w Rozogach</t>
  </si>
  <si>
    <t xml:space="preserve">    </t>
  </si>
  <si>
    <t xml:space="preserve">Wodociąg Kozłowo </t>
  </si>
  <si>
    <t>PLAN NA 2007 r.</t>
  </si>
  <si>
    <t>Wymiana sieci wodociągowej w Sorkwitach</t>
  </si>
  <si>
    <t>Gospodarka mieszkaniowa</t>
  </si>
  <si>
    <t>70005</t>
  </si>
  <si>
    <t>Zakup komputera</t>
  </si>
  <si>
    <t>Modernizacja budynku Urzędu Gminy w Sorkwitach</t>
  </si>
  <si>
    <t>Zakup zestawu komputerowego</t>
  </si>
  <si>
    <t>80101</t>
  </si>
  <si>
    <t>Zakup pieca CO</t>
  </si>
  <si>
    <t>OŚWIATA I WYCHOWANIE</t>
  </si>
  <si>
    <t>Kanalizacja Surmówka ,Szymanowo,Burszewo,Gizewo</t>
  </si>
  <si>
    <t>Zakup gruntu pod przepompownią w Rybnie</t>
  </si>
  <si>
    <t>REALIZACJA  INWESTYCJI GMINNYCH  ZA  2007 r.</t>
  </si>
  <si>
    <t>Udział w budowie Zakładu Unieszkodliwiania odpadów w Polskiej Wsi</t>
  </si>
  <si>
    <t>Kanalizacja Borowo, Borowski Las, Pustniki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</si>
</sst>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5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13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2" fontId="4" fillId="0" borderId="22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1" fontId="4" fillId="2" borderId="26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center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/>
    </xf>
    <xf numFmtId="2" fontId="3" fillId="2" borderId="30" xfId="0" applyNumberFormat="1" applyFont="1" applyFill="1" applyBorder="1" applyAlignment="1">
      <alignment horizontal="right"/>
    </xf>
    <xf numFmtId="2" fontId="3" fillId="2" borderId="29" xfId="0" applyNumberFormat="1" applyFont="1" applyFill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1" fontId="3" fillId="2" borderId="29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right" vertical="center" wrapText="1"/>
    </xf>
    <xf numFmtId="4" fontId="3" fillId="2" borderId="32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right"/>
    </xf>
    <xf numFmtId="4" fontId="3" fillId="2" borderId="34" xfId="0" applyNumberFormat="1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1" fontId="4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49" fontId="4" fillId="3" borderId="31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1" fontId="4" fillId="3" borderId="16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1" fontId="3" fillId="2" borderId="6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39" xfId="0" applyNumberFormat="1" applyFont="1" applyFill="1" applyBorder="1" applyAlignment="1">
      <alignment horizontal="right"/>
    </xf>
    <xf numFmtId="2" fontId="3" fillId="2" borderId="7" xfId="0" applyNumberFormat="1" applyFont="1" applyFill="1" applyBorder="1" applyAlignment="1">
      <alignment horizontal="right"/>
    </xf>
    <xf numFmtId="1" fontId="4" fillId="3" borderId="20" xfId="0" applyNumberFormat="1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vertical="center" wrapText="1"/>
    </xf>
    <xf numFmtId="3" fontId="4" fillId="3" borderId="20" xfId="0" applyNumberFormat="1" applyFont="1" applyFill="1" applyBorder="1" applyAlignment="1">
      <alignment horizontal="right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1" fontId="4" fillId="3" borderId="22" xfId="0" applyNumberFormat="1" applyFont="1" applyFill="1" applyBorder="1" applyAlignment="1">
      <alignment horizontal="center"/>
    </xf>
    <xf numFmtId="49" fontId="4" fillId="3" borderId="22" xfId="0" applyNumberFormat="1" applyFont="1" applyFill="1" applyBorder="1" applyAlignment="1">
      <alignment vertical="center" wrapText="1"/>
    </xf>
    <xf numFmtId="3" fontId="4" fillId="3" borderId="22" xfId="0" applyNumberFormat="1" applyFont="1" applyFill="1" applyBorder="1" applyAlignment="1">
      <alignment horizontal="right" vertical="center" wrapText="1"/>
    </xf>
    <xf numFmtId="4" fontId="4" fillId="3" borderId="22" xfId="0" applyNumberFormat="1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1" fontId="4" fillId="3" borderId="9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vertical="center" wrapText="1"/>
    </xf>
    <xf numFmtId="3" fontId="4" fillId="3" borderId="9" xfId="0" applyNumberFormat="1" applyFont="1" applyFill="1" applyBorder="1" applyAlignment="1">
      <alignment horizontal="right" vertical="center" wrapText="1"/>
    </xf>
    <xf numFmtId="4" fontId="4" fillId="0" borderId="40" xfId="0" applyNumberFormat="1" applyFont="1" applyBorder="1" applyAlignment="1">
      <alignment horizontal="center"/>
    </xf>
    <xf numFmtId="4" fontId="4" fillId="3" borderId="41" xfId="0" applyNumberFormat="1" applyFont="1" applyFill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1" fontId="3" fillId="2" borderId="26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" fontId="3" fillId="2" borderId="28" xfId="0" applyNumberFormat="1" applyFont="1" applyFill="1" applyBorder="1" applyAlignment="1">
      <alignment horizontal="right" vertical="center" wrapText="1"/>
    </xf>
    <xf numFmtId="49" fontId="3" fillId="4" borderId="30" xfId="0" applyNumberFormat="1" applyFont="1" applyFill="1" applyBorder="1" applyAlignment="1">
      <alignment horizontal="center" vertical="center"/>
    </xf>
    <xf numFmtId="49" fontId="3" fillId="4" borderId="32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right" vertical="center" wrapText="1"/>
    </xf>
    <xf numFmtId="4" fontId="3" fillId="5" borderId="26" xfId="0" applyNumberFormat="1" applyFont="1" applyFill="1" applyBorder="1" applyAlignment="1">
      <alignment horizontal="right" vertical="center" wrapText="1"/>
    </xf>
    <xf numFmtId="4" fontId="3" fillId="6" borderId="29" xfId="0" applyNumberFormat="1" applyFont="1" applyFill="1" applyBorder="1" applyAlignment="1">
      <alignment horizontal="center" vertical="center"/>
    </xf>
    <xf numFmtId="4" fontId="3" fillId="5" borderId="29" xfId="0" applyNumberFormat="1" applyFont="1" applyFill="1" applyBorder="1" applyAlignment="1">
      <alignment horizontal="right" vertical="center" wrapText="1"/>
    </xf>
    <xf numFmtId="4" fontId="3" fillId="5" borderId="33" xfId="0" applyNumberFormat="1" applyFont="1" applyFill="1" applyBorder="1" applyAlignment="1">
      <alignment horizontal="right" vertical="center"/>
    </xf>
    <xf numFmtId="2" fontId="3" fillId="5" borderId="29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4" fillId="0" borderId="42" xfId="0" applyNumberFormat="1" applyFont="1" applyBorder="1" applyAlignment="1">
      <alignment horizontal="right"/>
    </xf>
    <xf numFmtId="0" fontId="3" fillId="2" borderId="38" xfId="0" applyFont="1" applyFill="1" applyBorder="1" applyAlignment="1">
      <alignment horizontal="right"/>
    </xf>
    <xf numFmtId="0" fontId="3" fillId="0" borderId="34" xfId="0" applyFont="1" applyBorder="1" applyAlignment="1">
      <alignment horizontal="right"/>
    </xf>
    <xf numFmtId="2" fontId="4" fillId="0" borderId="31" xfId="0" applyNumberFormat="1" applyFont="1" applyBorder="1" applyAlignment="1">
      <alignment horizontal="right" vertical="center"/>
    </xf>
    <xf numFmtId="2" fontId="3" fillId="2" borderId="33" xfId="0" applyNumberFormat="1" applyFont="1" applyFill="1" applyBorder="1" applyAlignment="1">
      <alignment horizontal="right"/>
    </xf>
    <xf numFmtId="2" fontId="3" fillId="2" borderId="32" xfId="0" applyNumberFormat="1" applyFont="1" applyFill="1" applyBorder="1" applyAlignment="1">
      <alignment horizontal="right"/>
    </xf>
    <xf numFmtId="4" fontId="3" fillId="2" borderId="30" xfId="0" applyNumberFormat="1" applyFont="1" applyFill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/>
    </xf>
    <xf numFmtId="2" fontId="4" fillId="0" borderId="31" xfId="0" applyNumberFormat="1" applyFont="1" applyBorder="1" applyAlignment="1">
      <alignment horizontal="right"/>
    </xf>
    <xf numFmtId="49" fontId="3" fillId="2" borderId="29" xfId="0" applyNumberFormat="1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vertical="center" wrapText="1"/>
    </xf>
    <xf numFmtId="1" fontId="4" fillId="2" borderId="30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3" fillId="2" borderId="27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3" fontId="3" fillId="2" borderId="46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3" fontId="4" fillId="3" borderId="43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4" fillId="3" borderId="45" xfId="0" applyNumberFormat="1" applyFont="1" applyFill="1" applyBorder="1" applyAlignment="1">
      <alignment horizontal="right" vertical="center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3" borderId="41" xfId="0" applyNumberFormat="1" applyFont="1" applyFill="1" applyBorder="1" applyAlignment="1">
      <alignment horizontal="right" vertical="center" wrapText="1"/>
    </xf>
    <xf numFmtId="3" fontId="3" fillId="5" borderId="27" xfId="0" applyNumberFormat="1" applyFont="1" applyFill="1" applyBorder="1" applyAlignment="1">
      <alignment horizontal="right" vertical="center" wrapText="1"/>
    </xf>
    <xf numFmtId="49" fontId="3" fillId="2" borderId="32" xfId="0" applyNumberFormat="1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horizontal="center"/>
    </xf>
    <xf numFmtId="49" fontId="4" fillId="3" borderId="42" xfId="0" applyNumberFormat="1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center"/>
    </xf>
    <xf numFmtId="49" fontId="4" fillId="3" borderId="40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3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3" fontId="3" fillId="2" borderId="32" xfId="0" applyNumberFormat="1" applyFont="1" applyFill="1" applyBorder="1" applyAlignment="1">
      <alignment horizontal="right" vertical="center" wrapText="1"/>
    </xf>
    <xf numFmtId="4" fontId="3" fillId="2" borderId="32" xfId="0" applyNumberFormat="1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3" fontId="4" fillId="0" borderId="17" xfId="0" applyNumberFormat="1" applyFont="1" applyBorder="1" applyAlignment="1">
      <alignment horizontal="right" vertical="center" wrapText="1"/>
    </xf>
    <xf numFmtId="3" fontId="3" fillId="2" borderId="2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3" fontId="4" fillId="3" borderId="31" xfId="0" applyNumberFormat="1" applyFont="1" applyFill="1" applyBorder="1" applyAlignment="1">
      <alignment horizontal="right" vertical="center" wrapText="1"/>
    </xf>
    <xf numFmtId="3" fontId="4" fillId="3" borderId="17" xfId="0" applyNumberFormat="1" applyFont="1" applyFill="1" applyBorder="1" applyAlignment="1">
      <alignment horizontal="right" vertical="center" wrapText="1"/>
    </xf>
    <xf numFmtId="3" fontId="3" fillId="2" borderId="31" xfId="0" applyNumberFormat="1" applyFont="1" applyFill="1" applyBorder="1" applyAlignment="1">
      <alignment horizontal="right" vertical="center" wrapText="1"/>
    </xf>
    <xf numFmtId="3" fontId="4" fillId="3" borderId="42" xfId="0" applyNumberFormat="1" applyFont="1" applyFill="1" applyBorder="1" applyAlignment="1">
      <alignment horizontal="right" vertical="center" wrapText="1"/>
    </xf>
    <xf numFmtId="3" fontId="4" fillId="3" borderId="23" xfId="0" applyNumberFormat="1" applyFont="1" applyFill="1" applyBorder="1" applyAlignment="1">
      <alignment horizontal="right" vertical="center" wrapText="1"/>
    </xf>
    <xf numFmtId="3" fontId="4" fillId="3" borderId="40" xfId="0" applyNumberFormat="1" applyFont="1" applyFill="1" applyBorder="1" applyAlignment="1">
      <alignment horizontal="right" vertical="center" wrapText="1"/>
    </xf>
    <xf numFmtId="3" fontId="3" fillId="5" borderId="28" xfId="0" applyNumberFormat="1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48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2" fontId="4" fillId="0" borderId="44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 vertical="center"/>
    </xf>
    <xf numFmtId="2" fontId="3" fillId="2" borderId="27" xfId="0" applyNumberFormat="1" applyFont="1" applyFill="1" applyBorder="1" applyAlignment="1">
      <alignment horizontal="right"/>
    </xf>
    <xf numFmtId="2" fontId="4" fillId="0" borderId="48" xfId="0" applyNumberFormat="1" applyFont="1" applyBorder="1" applyAlignment="1">
      <alignment horizontal="right"/>
    </xf>
    <xf numFmtId="2" fontId="3" fillId="5" borderId="32" xfId="0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4" fontId="4" fillId="3" borderId="3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4" fillId="0" borderId="54" xfId="0" applyNumberFormat="1" applyFont="1" applyBorder="1" applyAlignment="1">
      <alignment horizontal="right"/>
    </xf>
    <xf numFmtId="4" fontId="4" fillId="3" borderId="8" xfId="0" applyNumberFormat="1" applyFont="1" applyFill="1" applyBorder="1" applyAlignment="1">
      <alignment horizontal="right" vertical="center" wrapText="1"/>
    </xf>
    <xf numFmtId="4" fontId="4" fillId="0" borderId="55" xfId="0" applyNumberFormat="1" applyFont="1" applyBorder="1" applyAlignment="1">
      <alignment horizontal="right"/>
    </xf>
    <xf numFmtId="4" fontId="4" fillId="2" borderId="32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/>
    </xf>
    <xf numFmtId="2" fontId="4" fillId="2" borderId="29" xfId="0" applyNumberFormat="1" applyFont="1" applyFill="1" applyBorder="1" applyAlignment="1">
      <alignment horizontal="right"/>
    </xf>
    <xf numFmtId="4" fontId="3" fillId="2" borderId="46" xfId="0" applyNumberFormat="1" applyFont="1" applyFill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164" fontId="3" fillId="2" borderId="58" xfId="0" applyNumberFormat="1" applyFont="1" applyFill="1" applyBorder="1" applyAlignment="1">
      <alignment horizontal="center" vertical="center" wrapText="1"/>
    </xf>
    <xf numFmtId="164" fontId="3" fillId="2" borderId="31" xfId="0" applyNumberFormat="1" applyFont="1" applyFill="1" applyBorder="1" applyAlignment="1">
      <alignment horizontal="center" vertical="center" wrapText="1"/>
    </xf>
    <xf numFmtId="164" fontId="3" fillId="2" borderId="4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right"/>
    </xf>
    <xf numFmtId="2" fontId="3" fillId="2" borderId="47" xfId="0" applyNumberFormat="1" applyFont="1" applyFill="1" applyBorder="1" applyAlignment="1">
      <alignment horizontal="right"/>
    </xf>
    <xf numFmtId="2" fontId="4" fillId="0" borderId="47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/>
    </xf>
    <xf numFmtId="2" fontId="3" fillId="2" borderId="31" xfId="0" applyNumberFormat="1" applyFont="1" applyFill="1" applyBorder="1" applyAlignment="1">
      <alignment horizontal="right"/>
    </xf>
    <xf numFmtId="2" fontId="3" fillId="2" borderId="28" xfId="0" applyNumberFormat="1" applyFont="1" applyFill="1" applyBorder="1" applyAlignment="1">
      <alignment horizontal="right"/>
    </xf>
    <xf numFmtId="2" fontId="3" fillId="5" borderId="47" xfId="0" applyNumberFormat="1" applyFont="1" applyFill="1" applyBorder="1" applyAlignment="1">
      <alignment horizontal="right" vertical="center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/>
    </xf>
    <xf numFmtId="0" fontId="3" fillId="0" borderId="60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2" borderId="34" xfId="0" applyFont="1" applyFill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2" borderId="57" xfId="0" applyFont="1" applyFill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3" fillId="5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horizontal="right"/>
    </xf>
    <xf numFmtId="1" fontId="4" fillId="3" borderId="15" xfId="0" applyNumberFormat="1" applyFont="1" applyFill="1" applyBorder="1" applyAlignment="1">
      <alignment horizontal="center"/>
    </xf>
    <xf numFmtId="1" fontId="4" fillId="3" borderId="35" xfId="0" applyNumberFormat="1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9"/>
  <sheetViews>
    <sheetView tabSelected="1" zoomScaleSheetLayoutView="100" workbookViewId="0" topLeftCell="E1">
      <selection activeCell="H37" sqref="H37"/>
    </sheetView>
  </sheetViews>
  <sheetFormatPr defaultColWidth="9.00390625" defaultRowHeight="12.75"/>
  <cols>
    <col min="1" max="1" width="3.00390625" style="29" customWidth="1"/>
    <col min="2" max="2" width="4.625" style="29" customWidth="1"/>
    <col min="3" max="3" width="7.375" style="147" customWidth="1"/>
    <col min="4" max="4" width="31.625" style="29" customWidth="1"/>
    <col min="5" max="6" width="8.25390625" style="29" customWidth="1"/>
    <col min="7" max="7" width="7.875" style="29" customWidth="1"/>
    <col min="8" max="8" width="12.125" style="29" customWidth="1"/>
    <col min="9" max="9" width="9.125" style="29" hidden="1" customWidth="1"/>
    <col min="10" max="10" width="9.25390625" style="29" customWidth="1"/>
    <col min="11" max="11" width="9.125" style="29" customWidth="1"/>
    <col min="12" max="12" width="10.625" style="29" customWidth="1"/>
    <col min="13" max="13" width="12.875" style="29" customWidth="1"/>
    <col min="14" max="16" width="8.25390625" style="148" customWidth="1"/>
    <col min="17" max="17" width="20.00390625" style="29" customWidth="1"/>
    <col min="18" max="18" width="4.00390625" style="29" customWidth="1"/>
    <col min="19" max="16384" width="9.125" style="29" customWidth="1"/>
  </cols>
  <sheetData>
    <row r="2" spans="1:18" s="2" customFormat="1" ht="28.5" customHeight="1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20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23</v>
      </c>
      <c r="R3" s="3"/>
    </row>
    <row r="4" spans="1:23" s="2" customFormat="1" ht="16.5" customHeight="1" thickBot="1">
      <c r="A4" s="4" t="s">
        <v>9</v>
      </c>
      <c r="B4" s="5" t="s">
        <v>10</v>
      </c>
      <c r="C4" s="6" t="s">
        <v>0</v>
      </c>
      <c r="D4" s="7" t="s">
        <v>8</v>
      </c>
      <c r="E4" s="8" t="s">
        <v>47</v>
      </c>
      <c r="F4" s="9"/>
      <c r="G4" s="10"/>
      <c r="H4" s="230" t="s">
        <v>17</v>
      </c>
      <c r="I4" s="231"/>
      <c r="J4" s="231"/>
      <c r="K4" s="231"/>
      <c r="L4" s="231"/>
      <c r="M4" s="232"/>
      <c r="N4" s="11" t="s">
        <v>18</v>
      </c>
      <c r="O4" s="12" t="s">
        <v>19</v>
      </c>
      <c r="P4" s="248" t="s">
        <v>20</v>
      </c>
      <c r="Q4" s="259" t="s">
        <v>4</v>
      </c>
      <c r="R4" s="272"/>
      <c r="S4" s="272"/>
      <c r="T4" s="272"/>
      <c r="U4" s="272"/>
      <c r="V4" s="272"/>
      <c r="W4" s="272"/>
    </row>
    <row r="5" spans="1:23" s="2" customFormat="1" ht="18" customHeight="1">
      <c r="A5" s="13"/>
      <c r="B5" s="14"/>
      <c r="C5" s="15"/>
      <c r="D5" s="16"/>
      <c r="E5" s="17" t="s">
        <v>11</v>
      </c>
      <c r="F5" s="18" t="s">
        <v>12</v>
      </c>
      <c r="G5" s="199" t="s">
        <v>13</v>
      </c>
      <c r="H5" s="233" t="s">
        <v>21</v>
      </c>
      <c r="I5" s="234"/>
      <c r="J5" s="7" t="s">
        <v>15</v>
      </c>
      <c r="K5" s="7" t="s">
        <v>22</v>
      </c>
      <c r="L5" s="7" t="s">
        <v>16</v>
      </c>
      <c r="M5" s="235" t="s">
        <v>14</v>
      </c>
      <c r="N5" s="215"/>
      <c r="O5" s="21"/>
      <c r="P5" s="249"/>
      <c r="Q5" s="260"/>
      <c r="R5" s="272"/>
      <c r="S5" s="272"/>
      <c r="T5" s="272"/>
      <c r="U5" s="272"/>
      <c r="V5" s="272"/>
      <c r="W5" s="272"/>
    </row>
    <row r="6" spans="1:23" s="2" customFormat="1" ht="20.25" customHeight="1" thickBot="1">
      <c r="A6" s="22"/>
      <c r="B6" s="23"/>
      <c r="C6" s="24"/>
      <c r="D6" s="25"/>
      <c r="E6" s="26"/>
      <c r="F6" s="25"/>
      <c r="G6" s="200"/>
      <c r="H6" s="19"/>
      <c r="I6" s="20"/>
      <c r="J6" s="16"/>
      <c r="K6" s="16"/>
      <c r="L6" s="16"/>
      <c r="M6" s="27"/>
      <c r="N6" s="216"/>
      <c r="O6" s="28"/>
      <c r="P6" s="250"/>
      <c r="Q6" s="260"/>
      <c r="R6" s="272"/>
      <c r="S6" s="272"/>
      <c r="T6" s="272"/>
      <c r="U6" s="272"/>
      <c r="V6" s="272"/>
      <c r="W6" s="272"/>
    </row>
    <row r="7" spans="1:23" s="164" customFormat="1" ht="8.25" customHeight="1" thickBot="1">
      <c r="A7" s="165">
        <v>1</v>
      </c>
      <c r="B7" s="166">
        <v>2</v>
      </c>
      <c r="C7" s="167">
        <v>3</v>
      </c>
      <c r="D7" s="166">
        <v>4</v>
      </c>
      <c r="E7" s="165">
        <v>5</v>
      </c>
      <c r="F7" s="168">
        <v>6</v>
      </c>
      <c r="G7" s="201">
        <v>7</v>
      </c>
      <c r="H7" s="165">
        <v>8</v>
      </c>
      <c r="I7" s="166"/>
      <c r="J7" s="169">
        <v>9</v>
      </c>
      <c r="K7" s="170">
        <v>10</v>
      </c>
      <c r="L7" s="166">
        <v>11</v>
      </c>
      <c r="M7" s="171">
        <v>12</v>
      </c>
      <c r="N7" s="217">
        <v>13</v>
      </c>
      <c r="O7" s="172">
        <v>14</v>
      </c>
      <c r="P7" s="251">
        <v>15</v>
      </c>
      <c r="Q7" s="261">
        <v>16</v>
      </c>
      <c r="R7" s="273"/>
      <c r="S7" s="273"/>
      <c r="T7" s="273"/>
      <c r="U7" s="273"/>
      <c r="V7" s="273"/>
      <c r="W7" s="273"/>
    </row>
    <row r="8" spans="1:23" ht="15.75" customHeight="1">
      <c r="A8" s="30">
        <v>1</v>
      </c>
      <c r="B8" s="31" t="s">
        <v>3</v>
      </c>
      <c r="C8" s="32" t="s">
        <v>5</v>
      </c>
      <c r="D8" s="191" t="s">
        <v>24</v>
      </c>
      <c r="E8" s="66">
        <v>40921</v>
      </c>
      <c r="F8" s="173">
        <v>40921</v>
      </c>
      <c r="G8" s="202">
        <v>0</v>
      </c>
      <c r="H8" s="34">
        <v>40920.92</v>
      </c>
      <c r="I8" s="35"/>
      <c r="J8" s="36"/>
      <c r="K8" s="36"/>
      <c r="L8" s="37"/>
      <c r="M8" s="38">
        <f aca="true" t="shared" si="0" ref="M8:M13">H8+J8+L8+K8</f>
        <v>40920.92</v>
      </c>
      <c r="N8" s="218">
        <f aca="true" t="shared" si="1" ref="N8:N22">H8*100/E8</f>
        <v>99.99980450135627</v>
      </c>
      <c r="O8" s="39">
        <f aca="true" t="shared" si="2" ref="O8:O16">H8*100/F8</f>
        <v>99.99980450135627</v>
      </c>
      <c r="P8" s="150">
        <f aca="true" t="shared" si="3" ref="P8:P16">M8*100/E8</f>
        <v>99.99980450135627</v>
      </c>
      <c r="Q8" s="262"/>
      <c r="R8" s="274"/>
      <c r="S8" s="274"/>
      <c r="T8" s="274"/>
      <c r="U8" s="274"/>
      <c r="V8" s="274"/>
      <c r="W8" s="274"/>
    </row>
    <row r="9" spans="1:23" ht="15.75" customHeight="1">
      <c r="A9" s="40">
        <v>2</v>
      </c>
      <c r="B9" s="41" t="s">
        <v>3</v>
      </c>
      <c r="C9" s="42" t="s">
        <v>5</v>
      </c>
      <c r="D9" s="192" t="s">
        <v>25</v>
      </c>
      <c r="E9" s="43">
        <v>19821</v>
      </c>
      <c r="F9" s="174">
        <v>19821</v>
      </c>
      <c r="G9" s="52">
        <v>0</v>
      </c>
      <c r="H9" s="44">
        <v>17265.8</v>
      </c>
      <c r="I9" s="45"/>
      <c r="J9" s="46"/>
      <c r="K9" s="46"/>
      <c r="L9" s="47"/>
      <c r="M9" s="38">
        <f t="shared" si="0"/>
        <v>17265.8</v>
      </c>
      <c r="N9" s="218">
        <f t="shared" si="1"/>
        <v>87.10862216840725</v>
      </c>
      <c r="O9" s="48">
        <f t="shared" si="2"/>
        <v>87.10862216840725</v>
      </c>
      <c r="P9" s="252">
        <f t="shared" si="3"/>
        <v>87.10862216840725</v>
      </c>
      <c r="Q9" s="263"/>
      <c r="R9" s="274"/>
      <c r="S9" s="274"/>
      <c r="T9" s="274"/>
      <c r="U9" s="274"/>
      <c r="V9" s="274"/>
      <c r="W9" s="274"/>
    </row>
    <row r="10" spans="1:23" ht="15.75" customHeight="1">
      <c r="A10" s="49">
        <v>3</v>
      </c>
      <c r="B10" s="50" t="s">
        <v>3</v>
      </c>
      <c r="C10" s="51" t="s">
        <v>5</v>
      </c>
      <c r="D10" s="192" t="s">
        <v>48</v>
      </c>
      <c r="E10" s="43">
        <v>1000</v>
      </c>
      <c r="F10" s="174">
        <v>1000</v>
      </c>
      <c r="G10" s="52">
        <v>0</v>
      </c>
      <c r="H10" s="44"/>
      <c r="I10" s="45"/>
      <c r="J10" s="46"/>
      <c r="K10" s="46"/>
      <c r="L10" s="47"/>
      <c r="M10" s="38">
        <f t="shared" si="0"/>
        <v>0</v>
      </c>
      <c r="N10" s="218">
        <f t="shared" si="1"/>
        <v>0</v>
      </c>
      <c r="O10" s="48">
        <f t="shared" si="2"/>
        <v>0</v>
      </c>
      <c r="P10" s="252">
        <f t="shared" si="3"/>
        <v>0</v>
      </c>
      <c r="Q10" s="263"/>
      <c r="R10" s="274"/>
      <c r="S10" s="274"/>
      <c r="T10" s="275"/>
      <c r="U10" s="274"/>
      <c r="V10" s="274"/>
      <c r="W10" s="274"/>
    </row>
    <row r="11" spans="1:23" ht="15.75" customHeight="1">
      <c r="A11" s="49">
        <v>4</v>
      </c>
      <c r="B11" s="50" t="s">
        <v>3</v>
      </c>
      <c r="C11" s="51" t="s">
        <v>5</v>
      </c>
      <c r="D11" s="192" t="s">
        <v>46</v>
      </c>
      <c r="E11" s="43">
        <v>27000</v>
      </c>
      <c r="F11" s="174">
        <v>27000</v>
      </c>
      <c r="G11" s="52">
        <v>0</v>
      </c>
      <c r="H11" s="44">
        <v>27000</v>
      </c>
      <c r="I11" s="45"/>
      <c r="J11" s="46"/>
      <c r="K11" s="46"/>
      <c r="L11" s="47"/>
      <c r="M11" s="38">
        <f t="shared" si="0"/>
        <v>27000</v>
      </c>
      <c r="N11" s="218">
        <f t="shared" si="1"/>
        <v>100</v>
      </c>
      <c r="O11" s="48">
        <f t="shared" si="2"/>
        <v>100</v>
      </c>
      <c r="P11" s="252">
        <f t="shared" si="3"/>
        <v>100</v>
      </c>
      <c r="Q11" s="263"/>
      <c r="R11" s="274"/>
      <c r="S11" s="274"/>
      <c r="T11" s="274"/>
      <c r="U11" s="274"/>
      <c r="V11" s="274"/>
      <c r="W11" s="274"/>
    </row>
    <row r="12" spans="1:23" ht="15.75" customHeight="1" thickBot="1">
      <c r="A12" s="49">
        <v>5</v>
      </c>
      <c r="B12" s="50" t="s">
        <v>3</v>
      </c>
      <c r="C12" s="51" t="s">
        <v>5</v>
      </c>
      <c r="D12" s="192" t="s">
        <v>26</v>
      </c>
      <c r="E12" s="43">
        <v>5300</v>
      </c>
      <c r="F12" s="175">
        <v>5300</v>
      </c>
      <c r="G12" s="52">
        <v>0</v>
      </c>
      <c r="H12" s="53">
        <v>5250</v>
      </c>
      <c r="I12" s="45"/>
      <c r="J12" s="54"/>
      <c r="K12" s="54"/>
      <c r="L12" s="46"/>
      <c r="M12" s="246">
        <f t="shared" si="0"/>
        <v>5250</v>
      </c>
      <c r="N12" s="218">
        <f t="shared" si="1"/>
        <v>99.05660377358491</v>
      </c>
      <c r="O12" s="48">
        <f t="shared" si="2"/>
        <v>99.05660377358491</v>
      </c>
      <c r="P12" s="252">
        <f t="shared" si="3"/>
        <v>99.05660377358491</v>
      </c>
      <c r="Q12" s="263"/>
      <c r="R12" s="274"/>
      <c r="S12" s="274"/>
      <c r="T12" s="274"/>
      <c r="U12" s="274"/>
      <c r="V12" s="274"/>
      <c r="W12" s="274"/>
    </row>
    <row r="13" spans="1:23" ht="15" customHeight="1" thickBot="1">
      <c r="A13" s="55"/>
      <c r="B13" s="56" t="s">
        <v>3</v>
      </c>
      <c r="C13" s="57"/>
      <c r="D13" s="159" t="s">
        <v>1</v>
      </c>
      <c r="E13" s="58">
        <f>SUM(E8:E12)</f>
        <v>94042</v>
      </c>
      <c r="F13" s="176">
        <f>SUM(F8:F12)</f>
        <v>94042</v>
      </c>
      <c r="G13" s="203">
        <f>SUM(G8:G12)</f>
        <v>0</v>
      </c>
      <c r="H13" s="59">
        <f>SUM(H8:H12)</f>
        <v>90436.72</v>
      </c>
      <c r="I13" s="60"/>
      <c r="J13" s="61">
        <f>SUM(J8:J12)</f>
        <v>0</v>
      </c>
      <c r="K13" s="61">
        <f>SUM(K8:K12)</f>
        <v>0</v>
      </c>
      <c r="L13" s="61">
        <f>SUM(L8:L12)</f>
        <v>0</v>
      </c>
      <c r="M13" s="62">
        <f t="shared" si="0"/>
        <v>90436.72</v>
      </c>
      <c r="N13" s="155">
        <f t="shared" si="1"/>
        <v>96.16630867059399</v>
      </c>
      <c r="O13" s="64">
        <f t="shared" si="2"/>
        <v>96.16630867059399</v>
      </c>
      <c r="P13" s="253">
        <f t="shared" si="3"/>
        <v>96.16630867059399</v>
      </c>
      <c r="Q13" s="264"/>
      <c r="R13" s="274"/>
      <c r="S13" s="274"/>
      <c r="T13" s="274"/>
      <c r="U13" s="274"/>
      <c r="V13" s="274"/>
      <c r="W13" s="274"/>
    </row>
    <row r="14" spans="1:23" ht="15" customHeight="1">
      <c r="A14" s="30">
        <v>6</v>
      </c>
      <c r="B14" s="65">
        <v>600</v>
      </c>
      <c r="C14" s="32" t="s">
        <v>27</v>
      </c>
      <c r="D14" s="193" t="s">
        <v>28</v>
      </c>
      <c r="E14" s="33">
        <v>27973</v>
      </c>
      <c r="F14" s="177">
        <v>27973</v>
      </c>
      <c r="G14" s="204">
        <v>0</v>
      </c>
      <c r="H14" s="34">
        <v>27972.09</v>
      </c>
      <c r="I14" s="35"/>
      <c r="J14" s="36"/>
      <c r="K14" s="36"/>
      <c r="L14" s="36"/>
      <c r="M14" s="38">
        <f>H14+J14+L14+K14</f>
        <v>27972.09</v>
      </c>
      <c r="N14" s="133">
        <f t="shared" si="1"/>
        <v>99.99674686304651</v>
      </c>
      <c r="O14" s="67">
        <f t="shared" si="2"/>
        <v>99.99674686304651</v>
      </c>
      <c r="P14" s="150">
        <f t="shared" si="3"/>
        <v>99.99674686304651</v>
      </c>
      <c r="Q14" s="262"/>
      <c r="R14" s="274"/>
      <c r="S14" s="274"/>
      <c r="T14" s="274"/>
      <c r="U14" s="274"/>
      <c r="V14" s="274"/>
      <c r="W14" s="274"/>
    </row>
    <row r="15" spans="1:23" ht="15.75" customHeight="1" thickBot="1">
      <c r="A15" s="68">
        <v>7</v>
      </c>
      <c r="B15" s="69">
        <v>600</v>
      </c>
      <c r="C15" s="70" t="s">
        <v>27</v>
      </c>
      <c r="D15" s="194" t="s">
        <v>29</v>
      </c>
      <c r="E15" s="84">
        <v>1823</v>
      </c>
      <c r="F15" s="71">
        <v>1823</v>
      </c>
      <c r="G15" s="205">
        <v>0</v>
      </c>
      <c r="H15" s="72">
        <v>1822.13</v>
      </c>
      <c r="I15" s="73"/>
      <c r="J15" s="74"/>
      <c r="K15" s="74"/>
      <c r="L15" s="74"/>
      <c r="M15" s="75">
        <f>H15+J15+L15+K15</f>
        <v>1822.13</v>
      </c>
      <c r="N15" s="219">
        <f t="shared" si="1"/>
        <v>99.95227646736149</v>
      </c>
      <c r="O15" s="76">
        <f t="shared" si="2"/>
        <v>99.95227646736149</v>
      </c>
      <c r="P15" s="254">
        <f t="shared" si="3"/>
        <v>99.95227646736149</v>
      </c>
      <c r="Q15" s="247"/>
      <c r="R15" s="274"/>
      <c r="S15" s="274"/>
      <c r="T15" s="274"/>
      <c r="U15" s="274"/>
      <c r="V15" s="274"/>
      <c r="W15" s="274"/>
    </row>
    <row r="16" spans="1:23" ht="15.75" customHeight="1" thickBot="1">
      <c r="A16" s="55"/>
      <c r="B16" s="77">
        <v>600</v>
      </c>
      <c r="C16" s="57"/>
      <c r="D16" s="159" t="s">
        <v>7</v>
      </c>
      <c r="E16" s="58">
        <f>SUM(E14:E15)</f>
        <v>29796</v>
      </c>
      <c r="F16" s="176">
        <f>SUM(F14:F15)</f>
        <v>29796</v>
      </c>
      <c r="G16" s="203">
        <f>SUM(G14:G15)</f>
        <v>0</v>
      </c>
      <c r="H16" s="59">
        <f>SUM(H14:H15)</f>
        <v>29794.22</v>
      </c>
      <c r="I16" s="60"/>
      <c r="J16" s="61">
        <f>SUM(J14:J15)</f>
        <v>0</v>
      </c>
      <c r="K16" s="61">
        <v>0</v>
      </c>
      <c r="L16" s="79">
        <v>0</v>
      </c>
      <c r="M16" s="80">
        <f>H16+J16+L16+K16</f>
        <v>29794.22</v>
      </c>
      <c r="N16" s="155">
        <f t="shared" si="1"/>
        <v>99.99402604376426</v>
      </c>
      <c r="O16" s="64">
        <f t="shared" si="2"/>
        <v>99.99402604376426</v>
      </c>
      <c r="P16" s="253">
        <f t="shared" si="3"/>
        <v>99.99402604376426</v>
      </c>
      <c r="Q16" s="264"/>
      <c r="R16" s="274"/>
      <c r="S16" s="274"/>
      <c r="T16" s="274"/>
      <c r="U16" s="274"/>
      <c r="V16" s="274"/>
      <c r="W16" s="274"/>
    </row>
    <row r="17" spans="1:23" ht="15.75" customHeight="1" thickBot="1">
      <c r="A17" s="81">
        <v>8</v>
      </c>
      <c r="B17" s="82">
        <v>700</v>
      </c>
      <c r="C17" s="83" t="s">
        <v>50</v>
      </c>
      <c r="D17" s="194" t="s">
        <v>51</v>
      </c>
      <c r="E17" s="84">
        <v>3800</v>
      </c>
      <c r="F17" s="71">
        <v>3800</v>
      </c>
      <c r="G17" s="206"/>
      <c r="H17" s="72">
        <v>3300</v>
      </c>
      <c r="I17" s="73"/>
      <c r="J17" s="74"/>
      <c r="K17" s="74"/>
      <c r="L17" s="85"/>
      <c r="M17" s="86">
        <f>SUM(H17:L17)</f>
        <v>3300</v>
      </c>
      <c r="N17" s="220">
        <f t="shared" si="1"/>
        <v>86.84210526315789</v>
      </c>
      <c r="O17" s="39">
        <v>86.84</v>
      </c>
      <c r="P17" s="220">
        <v>86.84</v>
      </c>
      <c r="Q17" s="152"/>
      <c r="R17" s="274"/>
      <c r="S17" s="274"/>
      <c r="T17" s="274"/>
      <c r="U17" s="274"/>
      <c r="V17" s="274"/>
      <c r="W17" s="274"/>
    </row>
    <row r="18" spans="1:23" ht="17.25" customHeight="1" thickBot="1">
      <c r="A18" s="162"/>
      <c r="B18" s="77">
        <v>700</v>
      </c>
      <c r="C18" s="186"/>
      <c r="D18" s="159" t="s">
        <v>49</v>
      </c>
      <c r="E18" s="58">
        <f>SUM(E17)</f>
        <v>3800</v>
      </c>
      <c r="F18" s="197">
        <f>SUM(F17)</f>
        <v>3800</v>
      </c>
      <c r="G18" s="203">
        <f>SUM(G19:G19)</f>
        <v>0</v>
      </c>
      <c r="H18" s="59">
        <f>SUM(H17)</f>
        <v>3300</v>
      </c>
      <c r="I18" s="198"/>
      <c r="J18" s="61">
        <f>SUM(J19)</f>
        <v>0</v>
      </c>
      <c r="K18" s="61"/>
      <c r="L18" s="242"/>
      <c r="M18" s="80">
        <f>SUM(H18:L18)</f>
        <v>3300</v>
      </c>
      <c r="N18" s="243">
        <f t="shared" si="1"/>
        <v>86.84210526315789</v>
      </c>
      <c r="O18" s="244">
        <v>86.84</v>
      </c>
      <c r="P18" s="243">
        <v>86.84</v>
      </c>
      <c r="Q18" s="151"/>
      <c r="R18" s="274"/>
      <c r="S18" s="274"/>
      <c r="T18" s="274"/>
      <c r="U18" s="274"/>
      <c r="V18" s="274"/>
      <c r="W18" s="274"/>
    </row>
    <row r="19" spans="1:23" ht="24" customHeight="1" thickBot="1">
      <c r="A19" s="281">
        <v>9</v>
      </c>
      <c r="B19" s="282">
        <v>750</v>
      </c>
      <c r="C19" s="283">
        <v>75023</v>
      </c>
      <c r="D19" s="284" t="s">
        <v>52</v>
      </c>
      <c r="E19" s="66">
        <v>51000</v>
      </c>
      <c r="F19" s="177">
        <v>51000</v>
      </c>
      <c r="G19" s="207">
        <v>0</v>
      </c>
      <c r="H19" s="89">
        <v>51000</v>
      </c>
      <c r="I19" s="90"/>
      <c r="J19" s="91"/>
      <c r="K19" s="91"/>
      <c r="L19" s="92"/>
      <c r="M19" s="93">
        <f>H19+J19+L19+K19</f>
        <v>51000</v>
      </c>
      <c r="N19" s="220">
        <f t="shared" si="1"/>
        <v>100</v>
      </c>
      <c r="O19" s="39">
        <f>H19*100/F19</f>
        <v>100</v>
      </c>
      <c r="P19" s="150">
        <f>M19*100/E19</f>
        <v>100</v>
      </c>
      <c r="Q19" s="152"/>
      <c r="R19" s="274"/>
      <c r="S19" s="274"/>
      <c r="T19" s="274"/>
      <c r="U19" s="274"/>
      <c r="V19" s="274"/>
      <c r="W19" s="274"/>
    </row>
    <row r="20" spans="1:23" ht="15.75" customHeight="1" thickBot="1">
      <c r="A20" s="55"/>
      <c r="B20" s="163">
        <v>750</v>
      </c>
      <c r="C20" s="57"/>
      <c r="D20" s="159" t="s">
        <v>2</v>
      </c>
      <c r="E20" s="58">
        <f>SUM(E19)</f>
        <v>51000</v>
      </c>
      <c r="F20" s="178">
        <f>SUM(F19)</f>
        <v>51000</v>
      </c>
      <c r="G20" s="78">
        <f>SUM(G21:G22)</f>
        <v>0</v>
      </c>
      <c r="H20" s="59">
        <f>SUM(H19)</f>
        <v>51000</v>
      </c>
      <c r="I20" s="79" t="e">
        <f>SUM(#REF!)</f>
        <v>#REF!</v>
      </c>
      <c r="J20" s="61">
        <f>SUM(J21:J22)</f>
        <v>0</v>
      </c>
      <c r="K20" s="79">
        <f>SUM(K21:K22)</f>
        <v>0</v>
      </c>
      <c r="L20" s="61">
        <f>SUM(L21:L22)</f>
        <v>0</v>
      </c>
      <c r="M20" s="245">
        <f>H20+J20+L20+K20</f>
        <v>51000</v>
      </c>
      <c r="N20" s="155">
        <f t="shared" si="1"/>
        <v>100</v>
      </c>
      <c r="O20" s="154">
        <f>H20*100/F20</f>
        <v>100</v>
      </c>
      <c r="P20" s="63">
        <f>M20*100/E20</f>
        <v>100</v>
      </c>
      <c r="Q20" s="95"/>
      <c r="R20" s="274"/>
      <c r="S20" s="274"/>
      <c r="T20" s="274"/>
      <c r="U20" s="274"/>
      <c r="V20" s="274"/>
      <c r="W20" s="274"/>
    </row>
    <row r="21" spans="1:23" ht="22.5" customHeight="1" thickBot="1">
      <c r="A21" s="96">
        <v>10</v>
      </c>
      <c r="B21" s="97">
        <v>801</v>
      </c>
      <c r="C21" s="98" t="s">
        <v>54</v>
      </c>
      <c r="D21" s="195" t="s">
        <v>55</v>
      </c>
      <c r="E21" s="99">
        <v>9000</v>
      </c>
      <c r="F21" s="179">
        <v>9000</v>
      </c>
      <c r="G21" s="208"/>
      <c r="H21" s="100">
        <v>9000</v>
      </c>
      <c r="I21" s="73"/>
      <c r="J21" s="101"/>
      <c r="K21" s="102"/>
      <c r="L21" s="101"/>
      <c r="M21" s="103">
        <f>H21+J21+L21+K21</f>
        <v>9000</v>
      </c>
      <c r="N21" s="221">
        <f t="shared" si="1"/>
        <v>100</v>
      </c>
      <c r="O21" s="104">
        <f>H21*100/F21</f>
        <v>100</v>
      </c>
      <c r="P21" s="158">
        <f>M21*100/E21</f>
        <v>100</v>
      </c>
      <c r="Q21" s="265"/>
      <c r="R21" s="276"/>
      <c r="S21" s="274"/>
      <c r="T21" s="274"/>
      <c r="U21" s="274"/>
      <c r="V21" s="274"/>
      <c r="W21" s="274"/>
    </row>
    <row r="22" spans="1:23" ht="15.75" customHeight="1" thickBot="1">
      <c r="A22" s="162"/>
      <c r="B22" s="77">
        <v>801</v>
      </c>
      <c r="C22" s="186"/>
      <c r="D22" s="159" t="s">
        <v>56</v>
      </c>
      <c r="E22" s="58">
        <f>SUM(E21)</f>
        <v>9000</v>
      </c>
      <c r="F22" s="197">
        <f>SUM(F21)</f>
        <v>9000</v>
      </c>
      <c r="G22" s="203"/>
      <c r="H22" s="87">
        <f>SUM(H21)</f>
        <v>9000</v>
      </c>
      <c r="I22" s="88"/>
      <c r="J22" s="156"/>
      <c r="K22" s="137"/>
      <c r="L22" s="61"/>
      <c r="M22" s="245">
        <f>SUM(M21)</f>
        <v>9000</v>
      </c>
      <c r="N22" s="155">
        <f t="shared" si="1"/>
        <v>100</v>
      </c>
      <c r="O22" s="64">
        <f>H22*100/F22</f>
        <v>100</v>
      </c>
      <c r="P22" s="155">
        <f>M22*100/E22</f>
        <v>100</v>
      </c>
      <c r="Q22" s="264"/>
      <c r="R22" s="276"/>
      <c r="S22" s="274"/>
      <c r="T22" s="274"/>
      <c r="U22" s="274"/>
      <c r="V22" s="274"/>
      <c r="W22" s="274"/>
    </row>
    <row r="23" spans="1:23" ht="15.75" customHeight="1" thickBot="1">
      <c r="A23" s="277">
        <v>11</v>
      </c>
      <c r="B23" s="106">
        <v>852</v>
      </c>
      <c r="C23" s="187" t="s">
        <v>30</v>
      </c>
      <c r="D23" s="107" t="s">
        <v>53</v>
      </c>
      <c r="E23" s="108">
        <v>4000</v>
      </c>
      <c r="F23" s="180">
        <v>4000</v>
      </c>
      <c r="G23" s="209"/>
      <c r="H23" s="236">
        <v>0</v>
      </c>
      <c r="I23" s="35"/>
      <c r="J23" s="109"/>
      <c r="K23" s="109"/>
      <c r="L23" s="109"/>
      <c r="M23" s="38"/>
      <c r="N23" s="222"/>
      <c r="O23" s="67"/>
      <c r="P23" s="255"/>
      <c r="Q23" s="266"/>
      <c r="R23" s="276"/>
      <c r="S23" s="274"/>
      <c r="T23" s="274"/>
      <c r="U23" s="274"/>
      <c r="V23" s="274"/>
      <c r="W23" s="274"/>
    </row>
    <row r="24" spans="1:23" ht="15.75" customHeight="1" thickBot="1">
      <c r="A24" s="110"/>
      <c r="B24" s="111">
        <v>852</v>
      </c>
      <c r="C24" s="112"/>
      <c r="D24" s="196" t="s">
        <v>31</v>
      </c>
      <c r="E24" s="113">
        <f>SUM(E23)</f>
        <v>4000</v>
      </c>
      <c r="F24" s="181">
        <f>SUM(F23)</f>
        <v>4000</v>
      </c>
      <c r="G24" s="210">
        <f>SUM(G21:G21)</f>
        <v>0</v>
      </c>
      <c r="H24" s="114">
        <v>0</v>
      </c>
      <c r="I24" s="73"/>
      <c r="J24" s="115">
        <f>SUM(J21:J21)</f>
        <v>0</v>
      </c>
      <c r="K24" s="115">
        <f>SUM(K21:K21)</f>
        <v>0</v>
      </c>
      <c r="L24" s="116">
        <v>0</v>
      </c>
      <c r="M24" s="117">
        <f>H24+J24+L24+K24</f>
        <v>0</v>
      </c>
      <c r="N24" s="223">
        <f>H24*100/E24</f>
        <v>0</v>
      </c>
      <c r="O24" s="118">
        <f>H24*100/F24</f>
        <v>0</v>
      </c>
      <c r="P24" s="256">
        <f>M24*100/E24</f>
        <v>0</v>
      </c>
      <c r="Q24" s="267"/>
      <c r="R24" s="274"/>
      <c r="S24" s="274"/>
      <c r="T24" s="274"/>
      <c r="U24" s="274"/>
      <c r="V24" s="274"/>
      <c r="W24" s="274"/>
    </row>
    <row r="25" spans="1:23" ht="15.75" customHeight="1">
      <c r="A25" s="278">
        <v>12</v>
      </c>
      <c r="B25" s="119">
        <v>900</v>
      </c>
      <c r="C25" s="188" t="s">
        <v>32</v>
      </c>
      <c r="D25" s="120" t="s">
        <v>34</v>
      </c>
      <c r="E25" s="121">
        <v>30500</v>
      </c>
      <c r="F25" s="182">
        <v>30500</v>
      </c>
      <c r="G25" s="211">
        <v>0</v>
      </c>
      <c r="H25" s="237"/>
      <c r="I25" s="90"/>
      <c r="J25" s="122"/>
      <c r="K25" s="122"/>
      <c r="L25" s="122"/>
      <c r="M25" s="93">
        <f>H25+J25+L25+K25</f>
        <v>0</v>
      </c>
      <c r="N25" s="224">
        <f>H25*100/E25</f>
        <v>0</v>
      </c>
      <c r="O25" s="39">
        <f>H25*100/F25</f>
        <v>0</v>
      </c>
      <c r="P25" s="150">
        <f>M25*100/E25</f>
        <v>0</v>
      </c>
      <c r="Q25" s="268"/>
      <c r="R25" s="274"/>
      <c r="S25" s="274"/>
      <c r="T25" s="274"/>
      <c r="U25" s="274"/>
      <c r="V25" s="274"/>
      <c r="W25" s="274"/>
    </row>
    <row r="26" spans="1:23" ht="27" customHeight="1">
      <c r="A26" s="279">
        <v>12</v>
      </c>
      <c r="B26" s="123">
        <v>900</v>
      </c>
      <c r="C26" s="189" t="s">
        <v>32</v>
      </c>
      <c r="D26" s="124" t="s">
        <v>57</v>
      </c>
      <c r="E26" s="125">
        <v>500</v>
      </c>
      <c r="F26" s="183">
        <v>500</v>
      </c>
      <c r="G26" s="212">
        <v>0</v>
      </c>
      <c r="H26" s="238"/>
      <c r="I26" s="45"/>
      <c r="J26" s="126"/>
      <c r="K26" s="126"/>
      <c r="L26" s="126"/>
      <c r="M26" s="239">
        <v>0</v>
      </c>
      <c r="N26" s="225">
        <v>0</v>
      </c>
      <c r="O26" s="48">
        <v>0</v>
      </c>
      <c r="P26" s="252">
        <v>0</v>
      </c>
      <c r="Q26" s="269"/>
      <c r="R26" s="274"/>
      <c r="S26" s="274"/>
      <c r="T26" s="274"/>
      <c r="U26" s="274"/>
      <c r="V26" s="274"/>
      <c r="W26" s="274"/>
    </row>
    <row r="27" spans="1:23" ht="15.75" customHeight="1">
      <c r="A27" s="279">
        <v>14</v>
      </c>
      <c r="B27" s="123">
        <v>900</v>
      </c>
      <c r="C27" s="189" t="s">
        <v>32</v>
      </c>
      <c r="D27" s="124" t="s">
        <v>35</v>
      </c>
      <c r="E27" s="125">
        <v>1000</v>
      </c>
      <c r="F27" s="183">
        <v>1000</v>
      </c>
      <c r="G27" s="212"/>
      <c r="H27" s="238"/>
      <c r="I27" s="45"/>
      <c r="J27" s="126"/>
      <c r="K27" s="126"/>
      <c r="L27" s="126" t="s">
        <v>45</v>
      </c>
      <c r="M27" s="239"/>
      <c r="N27" s="225"/>
      <c r="O27" s="48"/>
      <c r="P27" s="252"/>
      <c r="Q27" s="269"/>
      <c r="R27" s="274"/>
      <c r="S27" s="274"/>
      <c r="T27" s="274"/>
      <c r="U27" s="274"/>
      <c r="V27" s="274"/>
      <c r="W27" s="274"/>
    </row>
    <row r="28" spans="1:23" ht="22.5" customHeight="1">
      <c r="A28" s="279">
        <v>15</v>
      </c>
      <c r="B28" s="123">
        <v>900</v>
      </c>
      <c r="C28" s="189" t="s">
        <v>32</v>
      </c>
      <c r="D28" s="124" t="s">
        <v>61</v>
      </c>
      <c r="E28" s="125">
        <v>1000</v>
      </c>
      <c r="F28" s="183">
        <v>1000</v>
      </c>
      <c r="G28" s="212"/>
      <c r="H28" s="238"/>
      <c r="I28" s="45"/>
      <c r="J28" s="126"/>
      <c r="K28" s="126"/>
      <c r="L28" s="126"/>
      <c r="M28" s="239"/>
      <c r="N28" s="225"/>
      <c r="O28" s="48"/>
      <c r="P28" s="252"/>
      <c r="Q28" s="269"/>
      <c r="R28" s="274"/>
      <c r="S28" s="274"/>
      <c r="T28" s="274"/>
      <c r="U28" s="274"/>
      <c r="V28" s="274"/>
      <c r="W28" s="274"/>
    </row>
    <row r="29" spans="1:23" ht="27.75" customHeight="1">
      <c r="A29" s="279">
        <v>16</v>
      </c>
      <c r="B29" s="123">
        <v>900</v>
      </c>
      <c r="C29" s="189" t="s">
        <v>32</v>
      </c>
      <c r="D29" s="124" t="s">
        <v>36</v>
      </c>
      <c r="E29" s="125">
        <v>500</v>
      </c>
      <c r="F29" s="183">
        <v>500</v>
      </c>
      <c r="G29" s="212"/>
      <c r="H29" s="238"/>
      <c r="I29" s="45"/>
      <c r="J29" s="126"/>
      <c r="K29" s="126"/>
      <c r="L29" s="126"/>
      <c r="M29" s="239"/>
      <c r="N29" s="225"/>
      <c r="O29" s="48"/>
      <c r="P29" s="252"/>
      <c r="Q29" s="269"/>
      <c r="R29" s="274"/>
      <c r="S29" s="274"/>
      <c r="T29" s="274"/>
      <c r="U29" s="274"/>
      <c r="V29" s="274"/>
      <c r="W29" s="274"/>
    </row>
    <row r="30" spans="1:23" ht="17.25" customHeight="1">
      <c r="A30" s="279">
        <v>17</v>
      </c>
      <c r="B30" s="123">
        <v>900</v>
      </c>
      <c r="C30" s="189" t="s">
        <v>32</v>
      </c>
      <c r="D30" s="124" t="s">
        <v>37</v>
      </c>
      <c r="E30" s="125">
        <v>28000</v>
      </c>
      <c r="F30" s="183">
        <v>28000</v>
      </c>
      <c r="G30" s="212"/>
      <c r="H30" s="238">
        <v>23984.43</v>
      </c>
      <c r="I30" s="45"/>
      <c r="J30" s="126"/>
      <c r="K30" s="126"/>
      <c r="L30" s="126"/>
      <c r="M30" s="239">
        <f>SUM(H30:L30)</f>
        <v>23984.43</v>
      </c>
      <c r="N30" s="225">
        <v>56.78</v>
      </c>
      <c r="O30" s="48">
        <v>56.78</v>
      </c>
      <c r="P30" s="252">
        <v>56.78</v>
      </c>
      <c r="Q30" s="269"/>
      <c r="R30" s="274"/>
      <c r="S30" s="274"/>
      <c r="T30" s="274"/>
      <c r="U30" s="274"/>
      <c r="V30" s="274"/>
      <c r="W30" s="274"/>
    </row>
    <row r="31" spans="1:23" ht="17.25" customHeight="1">
      <c r="A31" s="279">
        <v>18</v>
      </c>
      <c r="B31" s="123">
        <v>900</v>
      </c>
      <c r="C31" s="189" t="s">
        <v>32</v>
      </c>
      <c r="D31" s="124" t="s">
        <v>58</v>
      </c>
      <c r="E31" s="125">
        <v>5000</v>
      </c>
      <c r="F31" s="183">
        <v>5000</v>
      </c>
      <c r="G31" s="212"/>
      <c r="H31" s="238"/>
      <c r="I31" s="45"/>
      <c r="J31" s="127"/>
      <c r="K31" s="126"/>
      <c r="L31" s="126"/>
      <c r="M31" s="239"/>
      <c r="N31" s="225"/>
      <c r="O31" s="48"/>
      <c r="P31" s="252"/>
      <c r="Q31" s="269"/>
      <c r="R31" s="274"/>
      <c r="S31" s="274"/>
      <c r="T31" s="274"/>
      <c r="U31" s="274"/>
      <c r="V31" s="274"/>
      <c r="W31" s="274"/>
    </row>
    <row r="32" spans="1:23" ht="20.25" customHeight="1">
      <c r="A32" s="279">
        <v>19</v>
      </c>
      <c r="B32" s="123">
        <v>900</v>
      </c>
      <c r="C32" s="189" t="s">
        <v>38</v>
      </c>
      <c r="D32" s="124" t="s">
        <v>39</v>
      </c>
      <c r="E32" s="125">
        <v>13115</v>
      </c>
      <c r="F32" s="183">
        <v>13115</v>
      </c>
      <c r="G32" s="212">
        <v>0</v>
      </c>
      <c r="H32" s="238">
        <v>13115</v>
      </c>
      <c r="I32" s="45"/>
      <c r="J32" s="127"/>
      <c r="K32" s="126"/>
      <c r="L32" s="126"/>
      <c r="M32" s="239">
        <f>SUM(H32:L32)</f>
        <v>13115</v>
      </c>
      <c r="N32" s="225">
        <v>100</v>
      </c>
      <c r="O32" s="48">
        <v>100</v>
      </c>
      <c r="P32" s="252">
        <v>100</v>
      </c>
      <c r="Q32" s="269"/>
      <c r="R32" s="274"/>
      <c r="S32" s="274"/>
      <c r="T32" s="274"/>
      <c r="U32" s="274"/>
      <c r="V32" s="274"/>
      <c r="W32" s="274"/>
    </row>
    <row r="33" spans="1:23" ht="32.25" customHeight="1">
      <c r="A33" s="280">
        <v>20</v>
      </c>
      <c r="B33" s="128">
        <v>900</v>
      </c>
      <c r="C33" s="190" t="s">
        <v>38</v>
      </c>
      <c r="D33" s="129" t="s">
        <v>60</v>
      </c>
      <c r="E33" s="130">
        <v>1000</v>
      </c>
      <c r="F33" s="184">
        <v>1000</v>
      </c>
      <c r="G33" s="213"/>
      <c r="H33" s="240">
        <v>0</v>
      </c>
      <c r="I33" s="131"/>
      <c r="J33" s="127"/>
      <c r="K33" s="132"/>
      <c r="L33" s="127"/>
      <c r="M33" s="241"/>
      <c r="N33" s="133">
        <v>0</v>
      </c>
      <c r="O33" s="48">
        <v>0</v>
      </c>
      <c r="P33" s="252">
        <v>0</v>
      </c>
      <c r="Q33" s="270"/>
      <c r="R33" s="274"/>
      <c r="S33" s="274"/>
      <c r="T33" s="274"/>
      <c r="U33" s="274"/>
      <c r="V33" s="274"/>
      <c r="W33" s="274"/>
    </row>
    <row r="34" spans="1:23" ht="31.5" customHeight="1" thickBot="1">
      <c r="A34" s="280">
        <v>21</v>
      </c>
      <c r="B34" s="128">
        <v>900</v>
      </c>
      <c r="C34" s="190" t="s">
        <v>40</v>
      </c>
      <c r="D34" s="129" t="s">
        <v>41</v>
      </c>
      <c r="E34" s="130">
        <v>10000</v>
      </c>
      <c r="F34" s="184">
        <v>10000</v>
      </c>
      <c r="G34" s="213">
        <v>0</v>
      </c>
      <c r="H34" s="240"/>
      <c r="I34" s="131"/>
      <c r="J34" s="127"/>
      <c r="K34" s="132"/>
      <c r="L34" s="127"/>
      <c r="M34" s="241">
        <f>SUM(H34:L34)</f>
        <v>0</v>
      </c>
      <c r="N34" s="226">
        <f>H34*100/E34</f>
        <v>0</v>
      </c>
      <c r="O34" s="157">
        <f>H34*100/F34</f>
        <v>0</v>
      </c>
      <c r="P34" s="153">
        <f>M34*100/E34</f>
        <v>0</v>
      </c>
      <c r="Q34" s="270"/>
      <c r="R34" s="274"/>
      <c r="S34" s="274"/>
      <c r="T34" s="274"/>
      <c r="U34" s="274"/>
      <c r="V34" s="274"/>
      <c r="W34" s="274"/>
    </row>
    <row r="35" spans="1:23" ht="28.5" customHeight="1" thickBot="1">
      <c r="A35" s="160"/>
      <c r="B35" s="77">
        <v>900</v>
      </c>
      <c r="C35" s="136"/>
      <c r="D35" s="159" t="s">
        <v>33</v>
      </c>
      <c r="E35" s="58">
        <f>SUM(E25:E34)</f>
        <v>90615</v>
      </c>
      <c r="F35" s="176">
        <f>SUM(F25:F34)</f>
        <v>90615</v>
      </c>
      <c r="G35" s="203">
        <f>SUM(G27:G34)</f>
        <v>0</v>
      </c>
      <c r="H35" s="59">
        <f>SUM(H25:H34)</f>
        <v>37099.43</v>
      </c>
      <c r="I35" s="60"/>
      <c r="J35" s="61">
        <f>SUM(J25)</f>
        <v>0</v>
      </c>
      <c r="K35" s="61">
        <f>SUM(K25:K34)</f>
        <v>0</v>
      </c>
      <c r="L35" s="61">
        <f>SUM(L26:L34)</f>
        <v>0</v>
      </c>
      <c r="M35" s="80">
        <f>SUM(M25:M34)</f>
        <v>37099.43</v>
      </c>
      <c r="N35" s="227">
        <f>H35*100/E35</f>
        <v>40.94181978701098</v>
      </c>
      <c r="O35" s="64">
        <f>H35*100/F35</f>
        <v>40.94181978701098</v>
      </c>
      <c r="P35" s="257">
        <f>M35*100/E35</f>
        <v>40.94181978701098</v>
      </c>
      <c r="Q35" s="264"/>
      <c r="R35" s="274"/>
      <c r="S35" s="274"/>
      <c r="T35" s="274"/>
      <c r="U35" s="274"/>
      <c r="V35" s="274"/>
      <c r="W35" s="274"/>
    </row>
    <row r="36" spans="1:23" ht="15.75" customHeight="1" thickBot="1">
      <c r="A36" s="96">
        <v>22</v>
      </c>
      <c r="B36" s="97">
        <v>921</v>
      </c>
      <c r="C36" s="98" t="s">
        <v>42</v>
      </c>
      <c r="D36" s="161" t="s">
        <v>44</v>
      </c>
      <c r="E36" s="99">
        <v>15000</v>
      </c>
      <c r="F36" s="179">
        <v>15000</v>
      </c>
      <c r="G36" s="208">
        <v>0</v>
      </c>
      <c r="H36" s="100"/>
      <c r="I36" s="73"/>
      <c r="J36" s="101"/>
      <c r="K36" s="101"/>
      <c r="L36" s="101"/>
      <c r="M36" s="134">
        <f>H36+J36+L36+K36</f>
        <v>0</v>
      </c>
      <c r="N36" s="228">
        <f>H36*100/E36</f>
        <v>0</v>
      </c>
      <c r="O36" s="104">
        <f>H36*100/F36</f>
        <v>0</v>
      </c>
      <c r="P36" s="158">
        <f>M36*100/E36</f>
        <v>0</v>
      </c>
      <c r="Q36" s="105"/>
      <c r="R36" s="274"/>
      <c r="S36" s="274"/>
      <c r="T36" s="274"/>
      <c r="U36" s="274"/>
      <c r="V36" s="274"/>
      <c r="W36" s="274"/>
    </row>
    <row r="37" spans="1:23" ht="24.75" customHeight="1" thickBot="1">
      <c r="A37" s="135"/>
      <c r="B37" s="77">
        <v>921</v>
      </c>
      <c r="C37" s="136"/>
      <c r="D37" s="159" t="s">
        <v>43</v>
      </c>
      <c r="E37" s="58">
        <f>SUM(E36:E36)</f>
        <v>15000</v>
      </c>
      <c r="F37" s="176">
        <f>SUM(F36:F36)</f>
        <v>15000</v>
      </c>
      <c r="G37" s="203">
        <f>SUM(G36)</f>
        <v>0</v>
      </c>
      <c r="H37" s="59">
        <f>SUM(H36:H36)</f>
        <v>0</v>
      </c>
      <c r="I37" s="60"/>
      <c r="J37" s="61">
        <f>SUM(J36)</f>
        <v>0</v>
      </c>
      <c r="K37" s="61">
        <f>SUM(K36)</f>
        <v>0</v>
      </c>
      <c r="L37" s="137">
        <f>SUM(L36)</f>
        <v>0</v>
      </c>
      <c r="M37" s="94">
        <f>H37+J37+L37+K37</f>
        <v>0</v>
      </c>
      <c r="N37" s="155">
        <f>H37*100/E37</f>
        <v>0</v>
      </c>
      <c r="O37" s="154">
        <f>H37*100/F37</f>
        <v>0</v>
      </c>
      <c r="P37" s="63">
        <f>M37*100/E37</f>
        <v>0</v>
      </c>
      <c r="Q37" s="264"/>
      <c r="R37" s="274"/>
      <c r="S37" s="274"/>
      <c r="T37" s="274"/>
      <c r="U37" s="274"/>
      <c r="V37" s="274"/>
      <c r="W37" s="274"/>
    </row>
    <row r="38" spans="1:23" ht="25.5" customHeight="1" thickBot="1">
      <c r="A38" s="138" t="s">
        <v>6</v>
      </c>
      <c r="B38" s="139"/>
      <c r="C38" s="139"/>
      <c r="D38" s="140"/>
      <c r="E38" s="141">
        <f>SUM(E13,E16,E18,E20,E22,E24,E35,E37,)</f>
        <v>297253</v>
      </c>
      <c r="F38" s="185">
        <f>SUM(F13,F16,F18,F20,F22,F24,F35,F37)</f>
        <v>297253</v>
      </c>
      <c r="G38" s="214">
        <f>SUM(G13,G16,G18,G20,G24,G35,G37)</f>
        <v>0</v>
      </c>
      <c r="H38" s="142">
        <f>SUM(H13,H16,H18,H20,H24,H35,H22)</f>
        <v>220630.37</v>
      </c>
      <c r="I38" s="143"/>
      <c r="J38" s="144">
        <f>SUM(J13,J16,J18,J20,J22,J24,J35,J37)</f>
        <v>0</v>
      </c>
      <c r="K38" s="144">
        <f>SUM(K13,K16,K18,K20,K22,K24,K35,K37)</f>
        <v>0</v>
      </c>
      <c r="L38" s="144">
        <f>SUM(L13,L16,L18,L20,L22,L24,L35,L37)</f>
        <v>0</v>
      </c>
      <c r="M38" s="145">
        <f>SUM(M13,M16,M18,M20,M22,M24,M35,M37)</f>
        <v>220630.37</v>
      </c>
      <c r="N38" s="229">
        <f>H38*100/E38</f>
        <v>74.22309278627971</v>
      </c>
      <c r="O38" s="146">
        <f>H38*100/F38</f>
        <v>74.22309278627971</v>
      </c>
      <c r="P38" s="258">
        <f>M38*100/E38</f>
        <v>74.22309278627971</v>
      </c>
      <c r="Q38" s="271"/>
      <c r="R38" s="274"/>
      <c r="S38" s="274"/>
      <c r="T38" s="274"/>
      <c r="U38" s="274"/>
      <c r="V38" s="274"/>
      <c r="W38" s="274"/>
    </row>
    <row r="39" spans="17:23" ht="11.25">
      <c r="Q39" s="149"/>
      <c r="R39" s="274"/>
      <c r="S39" s="274"/>
      <c r="T39" s="274"/>
      <c r="U39" s="274"/>
      <c r="V39" s="274"/>
      <c r="W39" s="274"/>
    </row>
    <row r="40" spans="17:23" ht="11.25">
      <c r="Q40" s="149"/>
      <c r="R40" s="274"/>
      <c r="S40" s="274"/>
      <c r="T40" s="274"/>
      <c r="U40" s="274"/>
      <c r="V40" s="274"/>
      <c r="W40" s="274"/>
    </row>
    <row r="41" spans="17:23" ht="11.25">
      <c r="Q41" s="149"/>
      <c r="R41" s="274"/>
      <c r="S41" s="274"/>
      <c r="T41" s="274"/>
      <c r="U41" s="274"/>
      <c r="V41" s="274"/>
      <c r="W41" s="274"/>
    </row>
    <row r="42" spans="17:23" ht="11.25">
      <c r="Q42" s="149"/>
      <c r="R42" s="274"/>
      <c r="S42" s="274"/>
      <c r="T42" s="274"/>
      <c r="U42" s="274"/>
      <c r="V42" s="274"/>
      <c r="W42" s="274"/>
    </row>
    <row r="43" spans="17:23" ht="11.25">
      <c r="Q43" s="149"/>
      <c r="R43" s="274"/>
      <c r="S43" s="274"/>
      <c r="T43" s="274"/>
      <c r="U43" s="274"/>
      <c r="V43" s="274"/>
      <c r="W43" s="274"/>
    </row>
    <row r="44" spans="18:23" ht="11.25">
      <c r="R44" s="274"/>
      <c r="S44" s="274"/>
      <c r="T44" s="274"/>
      <c r="U44" s="274"/>
      <c r="V44" s="274"/>
      <c r="W44" s="274"/>
    </row>
    <row r="45" spans="18:23" ht="11.25">
      <c r="R45" s="274"/>
      <c r="S45" s="274"/>
      <c r="T45" s="274"/>
      <c r="U45" s="274"/>
      <c r="V45" s="274"/>
      <c r="W45" s="274"/>
    </row>
    <row r="46" spans="18:23" ht="11.25">
      <c r="R46" s="274"/>
      <c r="S46" s="274"/>
      <c r="T46" s="274"/>
      <c r="U46" s="274"/>
      <c r="V46" s="274"/>
      <c r="W46" s="274"/>
    </row>
    <row r="47" spans="18:23" ht="11.25">
      <c r="R47" s="274"/>
      <c r="S47" s="274"/>
      <c r="T47" s="274"/>
      <c r="U47" s="274"/>
      <c r="V47" s="274"/>
      <c r="W47" s="274"/>
    </row>
    <row r="48" spans="18:23" ht="11.25">
      <c r="R48" s="274"/>
      <c r="S48" s="274"/>
      <c r="T48" s="274"/>
      <c r="U48" s="274"/>
      <c r="V48" s="274"/>
      <c r="W48" s="274"/>
    </row>
    <row r="49" spans="18:23" ht="11.25">
      <c r="R49" s="274"/>
      <c r="S49" s="274"/>
      <c r="T49" s="274"/>
      <c r="U49" s="274"/>
      <c r="V49" s="274"/>
      <c r="W49" s="274"/>
    </row>
    <row r="50" spans="18:23" ht="11.25">
      <c r="R50" s="274"/>
      <c r="S50" s="274"/>
      <c r="T50" s="274"/>
      <c r="U50" s="274"/>
      <c r="V50" s="274"/>
      <c r="W50" s="274"/>
    </row>
    <row r="51" spans="18:23" ht="11.25">
      <c r="R51" s="274"/>
      <c r="S51" s="274"/>
      <c r="T51" s="274"/>
      <c r="U51" s="274"/>
      <c r="V51" s="274"/>
      <c r="W51" s="274"/>
    </row>
    <row r="52" spans="18:23" ht="11.25">
      <c r="R52" s="274"/>
      <c r="S52" s="274"/>
      <c r="T52" s="274"/>
      <c r="U52" s="274"/>
      <c r="V52" s="274"/>
      <c r="W52" s="274"/>
    </row>
    <row r="53" spans="18:23" ht="11.25">
      <c r="R53" s="274"/>
      <c r="S53" s="274"/>
      <c r="T53" s="274"/>
      <c r="U53" s="274"/>
      <c r="V53" s="274"/>
      <c r="W53" s="274"/>
    </row>
    <row r="54" spans="18:23" ht="11.25">
      <c r="R54" s="274"/>
      <c r="S54" s="274"/>
      <c r="T54" s="274"/>
      <c r="U54" s="274"/>
      <c r="V54" s="274"/>
      <c r="W54" s="274"/>
    </row>
    <row r="55" spans="18:23" ht="11.25">
      <c r="R55" s="274"/>
      <c r="S55" s="274"/>
      <c r="T55" s="274"/>
      <c r="U55" s="274"/>
      <c r="V55" s="274"/>
      <c r="W55" s="274"/>
    </row>
    <row r="56" spans="18:23" ht="11.25">
      <c r="R56" s="274"/>
      <c r="S56" s="274"/>
      <c r="T56" s="274"/>
      <c r="U56" s="274"/>
      <c r="V56" s="274"/>
      <c r="W56" s="274"/>
    </row>
    <row r="57" spans="18:23" ht="11.25">
      <c r="R57" s="274"/>
      <c r="S57" s="274"/>
      <c r="T57" s="274"/>
      <c r="U57" s="274"/>
      <c r="V57" s="274"/>
      <c r="W57" s="274"/>
    </row>
    <row r="58" spans="18:23" ht="11.25">
      <c r="R58" s="274"/>
      <c r="S58" s="274"/>
      <c r="T58" s="274"/>
      <c r="U58" s="274"/>
      <c r="V58" s="274"/>
      <c r="W58" s="274"/>
    </row>
    <row r="59" spans="18:23" ht="11.25">
      <c r="R59" s="274"/>
      <c r="S59" s="274"/>
      <c r="T59" s="274"/>
      <c r="U59" s="274"/>
      <c r="V59" s="274"/>
      <c r="W59" s="274"/>
    </row>
    <row r="60" spans="18:23" ht="11.25">
      <c r="R60" s="274"/>
      <c r="S60" s="274"/>
      <c r="T60" s="274"/>
      <c r="U60" s="274"/>
      <c r="V60" s="274"/>
      <c r="W60" s="274"/>
    </row>
    <row r="61" spans="18:23" ht="11.25">
      <c r="R61" s="274"/>
      <c r="S61" s="274"/>
      <c r="T61" s="274"/>
      <c r="U61" s="274"/>
      <c r="V61" s="274"/>
      <c r="W61" s="274"/>
    </row>
    <row r="62" spans="18:23" ht="11.25">
      <c r="R62" s="274"/>
      <c r="S62" s="274"/>
      <c r="T62" s="274"/>
      <c r="U62" s="274"/>
      <c r="V62" s="274"/>
      <c r="W62" s="274"/>
    </row>
    <row r="63" spans="18:23" ht="11.25">
      <c r="R63" s="274"/>
      <c r="S63" s="274"/>
      <c r="T63" s="274"/>
      <c r="U63" s="274"/>
      <c r="V63" s="274"/>
      <c r="W63" s="274"/>
    </row>
    <row r="64" spans="18:23" ht="11.25">
      <c r="R64" s="274"/>
      <c r="S64" s="274"/>
      <c r="T64" s="274"/>
      <c r="U64" s="274"/>
      <c r="V64" s="274"/>
      <c r="W64" s="274"/>
    </row>
    <row r="65" spans="18:23" ht="11.25">
      <c r="R65" s="274"/>
      <c r="S65" s="274"/>
      <c r="T65" s="274"/>
      <c r="U65" s="274"/>
      <c r="V65" s="274"/>
      <c r="W65" s="274"/>
    </row>
    <row r="66" spans="18:23" ht="11.25">
      <c r="R66" s="274"/>
      <c r="S66" s="274"/>
      <c r="T66" s="274"/>
      <c r="U66" s="274"/>
      <c r="V66" s="274"/>
      <c r="W66" s="274"/>
    </row>
    <row r="67" spans="18:23" ht="11.25">
      <c r="R67" s="274"/>
      <c r="S67" s="274"/>
      <c r="T67" s="274"/>
      <c r="U67" s="274"/>
      <c r="V67" s="274"/>
      <c r="W67" s="274"/>
    </row>
    <row r="68" spans="18:23" ht="11.25">
      <c r="R68" s="274"/>
      <c r="S68" s="274"/>
      <c r="T68" s="274"/>
      <c r="U68" s="274"/>
      <c r="V68" s="274"/>
      <c r="W68" s="274"/>
    </row>
    <row r="69" spans="18:23" ht="11.25">
      <c r="R69" s="274"/>
      <c r="S69" s="274"/>
      <c r="T69" s="274"/>
      <c r="U69" s="274"/>
      <c r="V69" s="274"/>
      <c r="W69" s="274"/>
    </row>
    <row r="70" spans="18:23" ht="11.25">
      <c r="R70" s="274"/>
      <c r="S70" s="274"/>
      <c r="T70" s="274"/>
      <c r="U70" s="274"/>
      <c r="V70" s="274"/>
      <c r="W70" s="274"/>
    </row>
    <row r="71" spans="18:23" ht="11.25">
      <c r="R71" s="274"/>
      <c r="S71" s="274"/>
      <c r="T71" s="274"/>
      <c r="U71" s="274"/>
      <c r="V71" s="274"/>
      <c r="W71" s="274"/>
    </row>
    <row r="72" spans="18:23" ht="11.25">
      <c r="R72" s="274"/>
      <c r="S72" s="274"/>
      <c r="T72" s="274"/>
      <c r="U72" s="274"/>
      <c r="V72" s="274"/>
      <c r="W72" s="274"/>
    </row>
    <row r="73" spans="18:23" ht="11.25">
      <c r="R73" s="274"/>
      <c r="S73" s="274"/>
      <c r="T73" s="274"/>
      <c r="U73" s="274"/>
      <c r="V73" s="274"/>
      <c r="W73" s="274"/>
    </row>
    <row r="74" spans="18:23" ht="11.25">
      <c r="R74" s="274"/>
      <c r="S74" s="274"/>
      <c r="T74" s="274"/>
      <c r="U74" s="274"/>
      <c r="V74" s="274"/>
      <c r="W74" s="274"/>
    </row>
    <row r="75" spans="18:23" ht="11.25">
      <c r="R75" s="274"/>
      <c r="S75" s="274"/>
      <c r="T75" s="274"/>
      <c r="U75" s="274"/>
      <c r="V75" s="274"/>
      <c r="W75" s="274"/>
    </row>
    <row r="76" spans="18:23" ht="11.25">
      <c r="R76" s="274"/>
      <c r="S76" s="274"/>
      <c r="T76" s="274"/>
      <c r="U76" s="274"/>
      <c r="V76" s="274"/>
      <c r="W76" s="274"/>
    </row>
    <row r="77" spans="18:23" ht="11.25">
      <c r="R77" s="274"/>
      <c r="S77" s="274"/>
      <c r="T77" s="274"/>
      <c r="U77" s="274"/>
      <c r="V77" s="274"/>
      <c r="W77" s="274"/>
    </row>
    <row r="78" spans="18:23" ht="11.25">
      <c r="R78" s="274"/>
      <c r="S78" s="274"/>
      <c r="T78" s="274"/>
      <c r="U78" s="274"/>
      <c r="V78" s="274"/>
      <c r="W78" s="274"/>
    </row>
    <row r="79" spans="18:23" ht="11.25">
      <c r="R79" s="274"/>
      <c r="S79" s="274"/>
      <c r="T79" s="274"/>
      <c r="U79" s="274"/>
      <c r="V79" s="274"/>
      <c r="W79" s="274"/>
    </row>
    <row r="80" spans="18:23" ht="11.25">
      <c r="R80" s="274"/>
      <c r="S80" s="274"/>
      <c r="T80" s="274"/>
      <c r="U80" s="274"/>
      <c r="V80" s="274"/>
      <c r="W80" s="274"/>
    </row>
    <row r="81" spans="18:23" ht="11.25">
      <c r="R81" s="274"/>
      <c r="S81" s="274"/>
      <c r="T81" s="274"/>
      <c r="U81" s="274"/>
      <c r="V81" s="274"/>
      <c r="W81" s="274"/>
    </row>
    <row r="82" spans="18:23" ht="11.25">
      <c r="R82" s="274"/>
      <c r="S82" s="274"/>
      <c r="T82" s="274"/>
      <c r="U82" s="274"/>
      <c r="V82" s="274"/>
      <c r="W82" s="274"/>
    </row>
    <row r="83" spans="18:23" ht="11.25">
      <c r="R83" s="274"/>
      <c r="S83" s="274"/>
      <c r="T83" s="274"/>
      <c r="U83" s="274"/>
      <c r="V83" s="274"/>
      <c r="W83" s="274"/>
    </row>
    <row r="84" spans="18:23" ht="11.25">
      <c r="R84" s="274"/>
      <c r="S84" s="274"/>
      <c r="T84" s="274"/>
      <c r="U84" s="274"/>
      <c r="V84" s="274"/>
      <c r="W84" s="274"/>
    </row>
    <row r="85" spans="18:23" ht="11.25">
      <c r="R85" s="274"/>
      <c r="S85" s="274"/>
      <c r="T85" s="274"/>
      <c r="U85" s="274"/>
      <c r="V85" s="274"/>
      <c r="W85" s="274"/>
    </row>
    <row r="86" spans="18:23" ht="11.25">
      <c r="R86" s="274"/>
      <c r="S86" s="274"/>
      <c r="T86" s="274"/>
      <c r="U86" s="274"/>
      <c r="V86" s="274"/>
      <c r="W86" s="274"/>
    </row>
    <row r="87" spans="18:23" ht="11.25">
      <c r="R87" s="274"/>
      <c r="S87" s="274"/>
      <c r="T87" s="274"/>
      <c r="U87" s="274"/>
      <c r="V87" s="274"/>
      <c r="W87" s="274"/>
    </row>
    <row r="88" spans="18:23" ht="11.25">
      <c r="R88" s="274"/>
      <c r="S88" s="274"/>
      <c r="T88" s="274"/>
      <c r="U88" s="274"/>
      <c r="V88" s="274"/>
      <c r="W88" s="274"/>
    </row>
    <row r="89" spans="18:23" ht="11.25">
      <c r="R89" s="274"/>
      <c r="S89" s="274"/>
      <c r="T89" s="274"/>
      <c r="U89" s="274"/>
      <c r="V89" s="274"/>
      <c r="W89" s="274"/>
    </row>
    <row r="90" spans="18:23" ht="11.25">
      <c r="R90" s="274"/>
      <c r="S90" s="274"/>
      <c r="T90" s="274"/>
      <c r="U90" s="274"/>
      <c r="V90" s="274"/>
      <c r="W90" s="274"/>
    </row>
    <row r="91" spans="18:23" ht="11.25">
      <c r="R91" s="274"/>
      <c r="S91" s="274"/>
      <c r="T91" s="274"/>
      <c r="U91" s="274"/>
      <c r="V91" s="274"/>
      <c r="W91" s="274"/>
    </row>
    <row r="92" spans="18:23" ht="11.25">
      <c r="R92" s="274"/>
      <c r="S92" s="274"/>
      <c r="T92" s="274"/>
      <c r="U92" s="274"/>
      <c r="V92" s="274"/>
      <c r="W92" s="274"/>
    </row>
    <row r="93" spans="18:23" ht="11.25">
      <c r="R93" s="274"/>
      <c r="S93" s="274"/>
      <c r="T93" s="274"/>
      <c r="U93" s="274"/>
      <c r="V93" s="274"/>
      <c r="W93" s="274"/>
    </row>
    <row r="94" spans="18:23" ht="11.25">
      <c r="R94" s="274"/>
      <c r="S94" s="274"/>
      <c r="T94" s="274"/>
      <c r="U94" s="274"/>
      <c r="V94" s="274"/>
      <c r="W94" s="274"/>
    </row>
    <row r="95" spans="18:23" ht="11.25">
      <c r="R95" s="274"/>
      <c r="S95" s="274"/>
      <c r="T95" s="274"/>
      <c r="U95" s="274"/>
      <c r="V95" s="274"/>
      <c r="W95" s="274"/>
    </row>
    <row r="96" spans="18:23" ht="11.25">
      <c r="R96" s="274"/>
      <c r="S96" s="274"/>
      <c r="T96" s="274"/>
      <c r="U96" s="274"/>
      <c r="V96" s="274"/>
      <c r="W96" s="274"/>
    </row>
    <row r="97" spans="18:23" ht="11.25">
      <c r="R97" s="274"/>
      <c r="S97" s="274"/>
      <c r="T97" s="274"/>
      <c r="U97" s="274"/>
      <c r="V97" s="274"/>
      <c r="W97" s="274"/>
    </row>
    <row r="98" spans="18:23" ht="11.25">
      <c r="R98" s="274"/>
      <c r="S98" s="274"/>
      <c r="T98" s="274"/>
      <c r="U98" s="274"/>
      <c r="V98" s="274"/>
      <c r="W98" s="274"/>
    </row>
    <row r="99" spans="18:23" ht="11.25">
      <c r="R99" s="274"/>
      <c r="S99" s="274"/>
      <c r="T99" s="274"/>
      <c r="U99" s="274"/>
      <c r="V99" s="274"/>
      <c r="W99" s="274"/>
    </row>
    <row r="100" spans="18:23" ht="11.25">
      <c r="R100" s="274"/>
      <c r="S100" s="274"/>
      <c r="T100" s="274"/>
      <c r="U100" s="274"/>
      <c r="V100" s="274"/>
      <c r="W100" s="274"/>
    </row>
    <row r="101" spans="18:23" ht="11.25">
      <c r="R101" s="274"/>
      <c r="S101" s="274"/>
      <c r="T101" s="274"/>
      <c r="U101" s="274"/>
      <c r="V101" s="274"/>
      <c r="W101" s="274"/>
    </row>
    <row r="102" spans="18:23" ht="11.25">
      <c r="R102" s="274"/>
      <c r="S102" s="274"/>
      <c r="T102" s="274"/>
      <c r="U102" s="274"/>
      <c r="V102" s="274"/>
      <c r="W102" s="274"/>
    </row>
    <row r="103" spans="18:23" ht="11.25">
      <c r="R103" s="274"/>
      <c r="S103" s="274"/>
      <c r="T103" s="274"/>
      <c r="U103" s="274"/>
      <c r="V103" s="274"/>
      <c r="W103" s="274"/>
    </row>
    <row r="104" spans="18:23" ht="11.25">
      <c r="R104" s="274"/>
      <c r="S104" s="274"/>
      <c r="T104" s="274"/>
      <c r="U104" s="274"/>
      <c r="V104" s="274"/>
      <c r="W104" s="274"/>
    </row>
    <row r="105" spans="18:23" ht="11.25">
      <c r="R105" s="274"/>
      <c r="S105" s="274"/>
      <c r="T105" s="274"/>
      <c r="U105" s="274"/>
      <c r="V105" s="274"/>
      <c r="W105" s="274"/>
    </row>
    <row r="106" spans="18:23" ht="11.25">
      <c r="R106" s="274"/>
      <c r="S106" s="274"/>
      <c r="T106" s="274"/>
      <c r="U106" s="274"/>
      <c r="V106" s="274"/>
      <c r="W106" s="274"/>
    </row>
    <row r="107" spans="18:23" ht="11.25">
      <c r="R107" s="274"/>
      <c r="S107" s="274"/>
      <c r="T107" s="274"/>
      <c r="U107" s="274"/>
      <c r="V107" s="274"/>
      <c r="W107" s="274"/>
    </row>
    <row r="108" spans="18:23" ht="11.25">
      <c r="R108" s="274"/>
      <c r="S108" s="274"/>
      <c r="T108" s="274"/>
      <c r="U108" s="274"/>
      <c r="V108" s="274"/>
      <c r="W108" s="274"/>
    </row>
    <row r="109" spans="18:23" ht="11.25">
      <c r="R109" s="274"/>
      <c r="S109" s="274"/>
      <c r="T109" s="274"/>
      <c r="U109" s="274"/>
      <c r="V109" s="274"/>
      <c r="W109" s="274"/>
    </row>
  </sheetData>
  <mergeCells count="20">
    <mergeCell ref="G5:G6"/>
    <mergeCell ref="H4:M4"/>
    <mergeCell ref="M5:M6"/>
    <mergeCell ref="N4:N6"/>
    <mergeCell ref="O4:O6"/>
    <mergeCell ref="P4:P6"/>
    <mergeCell ref="A2:R2"/>
    <mergeCell ref="Q4:Q6"/>
    <mergeCell ref="J5:J6"/>
    <mergeCell ref="K5:K6"/>
    <mergeCell ref="L5:L6"/>
    <mergeCell ref="E4:G4"/>
    <mergeCell ref="H5:I6"/>
    <mergeCell ref="E5:E6"/>
    <mergeCell ref="F5:F6"/>
    <mergeCell ref="A38:D38"/>
    <mergeCell ref="D4:D6"/>
    <mergeCell ref="C4:C6"/>
    <mergeCell ref="B4:B6"/>
    <mergeCell ref="A4:A6"/>
  </mergeCells>
  <printOptions/>
  <pageMargins left="0.6299212598425197" right="0.7480314960629921" top="0.7086614173228347" bottom="0.5905511811023623" header="0.1968503937007874" footer="0.196850393700787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ROMANKA</dc:creator>
  <cp:keywords/>
  <dc:description/>
  <cp:lastModifiedBy>Dorota</cp:lastModifiedBy>
  <cp:lastPrinted>2008-03-25T11:50:28Z</cp:lastPrinted>
  <dcterms:created xsi:type="dcterms:W3CDTF">1999-08-09T11:22:36Z</dcterms:created>
  <dcterms:modified xsi:type="dcterms:W3CDTF">2008-03-25T11:50:31Z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-711568785</vt:i4>
  </property>
  <property fmtid="{D5CDD505-2E9C-101B-9397-08002B2CF9AE}" pid="3" name="_EmailSubject">
    <vt:lpwstr/>
  </property>
  <property fmtid="{D5CDD505-2E9C-101B-9397-08002B2CF9AE}" pid="4" name="_AuthorEmail">
    <vt:lpwstr>skarbnikgmina@poczta.neostrada.pl</vt:lpwstr>
  </property>
  <property fmtid="{D5CDD505-2E9C-101B-9397-08002B2CF9AE}" pid="5" name="_AuthorEmailDisplayName">
    <vt:lpwstr>Lucyna Kamińska</vt:lpwstr>
  </property>
  <property fmtid="{D5CDD505-2E9C-101B-9397-08002B2CF9AE}" pid="6" name="_ReviewingToolsShownOnce">
    <vt:lpwstr/>
  </property>
</Properties>
</file>