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<sst xmlns="http://schemas.openxmlformats.org/spreadsheetml/2006/main" count="116" uniqueCount="81">
  <si>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Dział</t>
  </si>
  <si>
    <t>Rozdział</t>
  </si>
  <si>
    <t>§</t>
  </si>
  <si>
    <t>Treść</t>
  </si>
  <si>
    <t>Wydatki przed zmianą</t>
  </si>
  <si>
    <t>Razem :</t>
  </si>
  <si>
    <t xml:space="preserve"> </t>
  </si>
  <si>
    <t xml:space="preserve">zmiana wydatków </t>
  </si>
  <si>
    <t>Wydatki po zmianie</t>
  </si>
  <si>
    <t>Plan wydatków budżetu Gminy na 2012r.</t>
  </si>
  <si>
    <t>852</t>
  </si>
  <si>
    <t xml:space="preserve">Pomoc społeczna </t>
  </si>
  <si>
    <t>85295</t>
  </si>
  <si>
    <t>Pozostała działalność</t>
  </si>
  <si>
    <t xml:space="preserve">Świadczenia społeczne </t>
  </si>
  <si>
    <t xml:space="preserve">Załącznik Nr 2  do Uchwały Rady Gminy Sorkwity </t>
  </si>
  <si>
    <t xml:space="preserve">Załącznik Nr 1  do Uchwały Rady Gminy Sorkwity </t>
  </si>
  <si>
    <t>Plan dochodów budżetu Gminy na 2012r.</t>
  </si>
  <si>
    <t>Dochody  przed zmianą</t>
  </si>
  <si>
    <t>Dochody  po zmianach</t>
  </si>
  <si>
    <t>Zmiana dochodow</t>
  </si>
  <si>
    <t>Pomoc społeczna</t>
  </si>
  <si>
    <t>2010</t>
  </si>
  <si>
    <t>Dotacje celowe otrzymane z budżetu państwa na realizację zadań bieżących z zakresu administracji rządowej</t>
  </si>
  <si>
    <t>4010</t>
  </si>
  <si>
    <t>900</t>
  </si>
  <si>
    <t>Gospodarka komunalna i ochrona środowiska</t>
  </si>
  <si>
    <t>Wynagrodzenia osobowe pracowników</t>
  </si>
  <si>
    <t>Składki na ubezpieczenia społeczne</t>
  </si>
  <si>
    <t>Zakup usług pozostałych</t>
  </si>
  <si>
    <t>Wydatki inwestycyjne</t>
  </si>
  <si>
    <t>90095</t>
  </si>
  <si>
    <t>85219</t>
  </si>
  <si>
    <t xml:space="preserve">Ośrodki Pomocy społecznej </t>
  </si>
  <si>
    <t>4110</t>
  </si>
  <si>
    <t>4120</t>
  </si>
  <si>
    <t>801</t>
  </si>
  <si>
    <t xml:space="preserve">Oświata i wychowanie </t>
  </si>
  <si>
    <t>80101</t>
  </si>
  <si>
    <t>Szkoły podstawowe</t>
  </si>
  <si>
    <t xml:space="preserve">Pozostałe odsetki </t>
  </si>
  <si>
    <t>80110</t>
  </si>
  <si>
    <t xml:space="preserve">Gimnazja </t>
  </si>
  <si>
    <t>80114</t>
  </si>
  <si>
    <t>Zespoły obslugi ekonomiczno-administracyjnej szkół</t>
  </si>
  <si>
    <t>700</t>
  </si>
  <si>
    <t>Gospodarka mieszkaniowa</t>
  </si>
  <si>
    <t xml:space="preserve">Pozostała działalność </t>
  </si>
  <si>
    <t>2030</t>
  </si>
  <si>
    <t xml:space="preserve">Dotacje celowe otrzymane z budżetu państwa na realizację własnych  zadań bieżących </t>
  </si>
  <si>
    <t>4210</t>
  </si>
  <si>
    <t>4370</t>
  </si>
  <si>
    <t xml:space="preserve">Dotacje celowe w ramach programów finansowanych z udziałem środków europejskich oraz środków , o których mowa w art.5 ust. 1  pkt 3 oraz pkt 5 i 6 ustawy, lub płatności w ramach budżetu środków europejskich </t>
  </si>
  <si>
    <t>70005</t>
  </si>
  <si>
    <t>Gospodarkagruntami i nieruchomościami</t>
  </si>
  <si>
    <t>80195</t>
  </si>
  <si>
    <t>Ośrodki pomocy społecznej</t>
  </si>
  <si>
    <t>Rolnictwo i łowiectwo</t>
  </si>
  <si>
    <t>010</t>
  </si>
  <si>
    <t>01095</t>
  </si>
  <si>
    <t>Pozostałą działalność</t>
  </si>
  <si>
    <t>Składki ZUS</t>
  </si>
  <si>
    <t>Składki FP</t>
  </si>
  <si>
    <t>Zakup materiałów i wyposażenia</t>
  </si>
  <si>
    <t>4300</t>
  </si>
  <si>
    <t>4430</t>
  </si>
  <si>
    <t>Rózne opłaty i składki</t>
  </si>
  <si>
    <t>6057</t>
  </si>
  <si>
    <t>6059</t>
  </si>
  <si>
    <t>Gospodarka gruntami i nieruchomościami</t>
  </si>
  <si>
    <t>Opłaty z tytułu zakupu usług telekomunikacyjnych telefonii stacjonarnej</t>
  </si>
  <si>
    <t>3020</t>
  </si>
  <si>
    <t>Nagrody i wydatki osobowe nie zaliczane do wynagrodzeń</t>
  </si>
  <si>
    <t xml:space="preserve">Wynagrodzenia bezosobowe </t>
  </si>
  <si>
    <t>90002</t>
  </si>
  <si>
    <t>Gospodarka odpadami</t>
  </si>
  <si>
    <t>0870</t>
  </si>
  <si>
    <t xml:space="preserve">Wpływy ze sprzedaży mienia </t>
  </si>
  <si>
    <t xml:space="preserve">Wydatki na zakup i objęcie akcji, wniesienie udziałów do spółek prawa handlowego oraz na uzupelnienie funduszy statutowych banków państwowych i innych instytucji finansowych </t>
  </si>
  <si>
    <t>Nr XXIV/183/2012. z dnia 26 pażdiernika2012r.</t>
  </si>
  <si>
    <t>Nr XXIV/183/2012 z dnia 26 października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</si>
</sst>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vertical="top" wrapText="1"/>
    </xf>
    <xf numFmtId="49" fontId="2" fillId="2" borderId="5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left" wrapText="1"/>
    </xf>
    <xf numFmtId="4" fontId="2" fillId="2" borderId="5" xfId="0" applyNumberFormat="1" applyFont="1" applyFill="1" applyBorder="1" applyAlignment="1">
      <alignment wrapText="1"/>
    </xf>
    <xf numFmtId="49" fontId="2" fillId="5" borderId="5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49" fontId="2" fillId="0" borderId="5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3" fillId="0" borderId="4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3" fillId="0" borderId="9" xfId="0" applyFont="1" applyBorder="1" applyAlignment="1">
      <alignment vertical="top" wrapText="1"/>
    </xf>
    <xf numFmtId="49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49" fontId="3" fillId="0" borderId="9" xfId="0" applyNumberFormat="1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wrapText="1"/>
    </xf>
    <xf numFmtId="4" fontId="2" fillId="0" borderId="5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4" fontId="2" fillId="6" borderId="5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86"/>
  <sheetViews>
    <sheetView workbookViewId="0" topLeftCell="B1">
      <selection activeCell="H3" sqref="H3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6.57421875" style="0" customWidth="1"/>
    <col min="4" max="4" width="5.28125" style="0" customWidth="1"/>
    <col min="5" max="5" width="31.7109375" style="0" customWidth="1"/>
    <col min="6" max="6" width="11.28125" style="0" customWidth="1"/>
    <col min="7" max="7" width="10.57421875" style="0" customWidth="1"/>
    <col min="8" max="8" width="11.8515625" style="0" customWidth="1"/>
    <col min="10" max="10" width="10.140625" style="0" bestFit="1" customWidth="1"/>
  </cols>
  <sheetData>
    <row r="3" ht="12.75">
      <c r="D3" t="s">
        <v>16</v>
      </c>
    </row>
    <row r="4" ht="12.75">
      <c r="D4" t="s">
        <v>80</v>
      </c>
    </row>
    <row r="6" ht="12.75">
      <c r="E6" s="1" t="s">
        <v>17</v>
      </c>
    </row>
    <row r="8" ht="12.75">
      <c r="E8" t="s">
        <v>6</v>
      </c>
    </row>
    <row r="9" spans="2:8" ht="33.75">
      <c r="B9" s="2" t="s">
        <v>0</v>
      </c>
      <c r="C9" s="2" t="s">
        <v>1</v>
      </c>
      <c r="D9" s="3" t="s">
        <v>2</v>
      </c>
      <c r="E9" s="4" t="s">
        <v>3</v>
      </c>
      <c r="F9" s="2" t="s">
        <v>18</v>
      </c>
      <c r="G9" s="2" t="s">
        <v>20</v>
      </c>
      <c r="H9" s="2" t="s">
        <v>19</v>
      </c>
    </row>
    <row r="10" spans="2:8" ht="12.75">
      <c r="B10" s="31" t="s">
        <v>58</v>
      </c>
      <c r="C10" s="31"/>
      <c r="D10" s="31"/>
      <c r="E10" s="32" t="s">
        <v>57</v>
      </c>
      <c r="F10" s="57">
        <v>192510.29</v>
      </c>
      <c r="G10" s="57">
        <f>SUM(G11)</f>
        <v>173182.17</v>
      </c>
      <c r="H10" s="61">
        <f aca="true" t="shared" si="0" ref="H10:H16">SUM(F10:G10)</f>
        <v>365692.46</v>
      </c>
    </row>
    <row r="11" spans="2:8" ht="12.75">
      <c r="B11" s="41"/>
      <c r="C11" s="50" t="s">
        <v>59</v>
      </c>
      <c r="D11" s="50"/>
      <c r="E11" s="58" t="s">
        <v>60</v>
      </c>
      <c r="F11" s="60">
        <v>167510.29</v>
      </c>
      <c r="G11" s="60">
        <f>SUM(G12)</f>
        <v>173182.17</v>
      </c>
      <c r="H11" s="60">
        <f t="shared" si="0"/>
        <v>340692.46</v>
      </c>
    </row>
    <row r="12" spans="2:8" ht="33.75">
      <c r="B12" s="41"/>
      <c r="C12" s="35"/>
      <c r="D12" s="35" t="s">
        <v>22</v>
      </c>
      <c r="E12" s="36" t="s">
        <v>23</v>
      </c>
      <c r="F12" s="59">
        <v>167510.29</v>
      </c>
      <c r="G12" s="59">
        <v>173182.17</v>
      </c>
      <c r="H12" s="59">
        <f t="shared" si="0"/>
        <v>340692.46</v>
      </c>
    </row>
    <row r="13" spans="2:8" ht="12.75">
      <c r="B13" s="17" t="s">
        <v>45</v>
      </c>
      <c r="C13" s="17"/>
      <c r="D13" s="27"/>
      <c r="E13" s="28" t="s">
        <v>46</v>
      </c>
      <c r="F13" s="29">
        <v>1507308.79</v>
      </c>
      <c r="G13" s="29">
        <f>SUM(G14)</f>
        <v>-952947.4</v>
      </c>
      <c r="H13" s="29">
        <f t="shared" si="0"/>
        <v>554361.39</v>
      </c>
    </row>
    <row r="14" spans="2:8" ht="21.75">
      <c r="B14" s="15"/>
      <c r="C14" s="18" t="s">
        <v>53</v>
      </c>
      <c r="D14" s="19"/>
      <c r="E14" s="9" t="s">
        <v>54</v>
      </c>
      <c r="F14" s="20">
        <v>1507308.79</v>
      </c>
      <c r="G14" s="20">
        <f>SUM(G15:G16)</f>
        <v>-952947.4</v>
      </c>
      <c r="H14" s="25">
        <f t="shared" si="0"/>
        <v>554361.39</v>
      </c>
    </row>
    <row r="15" spans="2:8" ht="12.75">
      <c r="B15" s="15"/>
      <c r="C15" s="24"/>
      <c r="D15" s="35" t="s">
        <v>76</v>
      </c>
      <c r="E15" s="36" t="s">
        <v>77</v>
      </c>
      <c r="F15" s="22">
        <v>700000</v>
      </c>
      <c r="G15" s="22">
        <v>-192638.61</v>
      </c>
      <c r="H15" s="23">
        <f t="shared" si="0"/>
        <v>507361.39</v>
      </c>
    </row>
    <row r="16" spans="2:8" ht="67.5">
      <c r="B16" s="15"/>
      <c r="C16" s="24"/>
      <c r="D16" s="10">
        <v>6207</v>
      </c>
      <c r="E16" s="21" t="s">
        <v>52</v>
      </c>
      <c r="F16" s="22">
        <v>760308.79</v>
      </c>
      <c r="G16" s="22">
        <v>-760308.79</v>
      </c>
      <c r="H16" s="23">
        <f t="shared" si="0"/>
        <v>0</v>
      </c>
    </row>
    <row r="17" spans="2:8" ht="12.75">
      <c r="B17" s="5" t="s">
        <v>36</v>
      </c>
      <c r="C17" s="5"/>
      <c r="D17" s="6"/>
      <c r="E17" s="7" t="s">
        <v>37</v>
      </c>
      <c r="F17" s="8">
        <v>74080</v>
      </c>
      <c r="G17" s="8">
        <f>SUM(G18)</f>
        <v>132</v>
      </c>
      <c r="H17" s="8">
        <f aca="true" t="shared" si="1" ref="H17:H25">SUM(F17:G17)</f>
        <v>74212</v>
      </c>
    </row>
    <row r="18" spans="2:8" ht="12.75">
      <c r="B18" s="24"/>
      <c r="C18" s="18" t="s">
        <v>55</v>
      </c>
      <c r="D18" s="19"/>
      <c r="E18" s="53" t="s">
        <v>47</v>
      </c>
      <c r="F18" s="20">
        <v>0</v>
      </c>
      <c r="G18" s="20">
        <f>SUM(G19:G19)</f>
        <v>132</v>
      </c>
      <c r="H18" s="25">
        <f t="shared" si="1"/>
        <v>132</v>
      </c>
    </row>
    <row r="19" spans="2:8" ht="33.75">
      <c r="B19" s="24"/>
      <c r="C19" s="18"/>
      <c r="D19" s="35" t="s">
        <v>48</v>
      </c>
      <c r="E19" s="36" t="s">
        <v>49</v>
      </c>
      <c r="F19" s="22">
        <v>0</v>
      </c>
      <c r="G19" s="22">
        <v>132</v>
      </c>
      <c r="H19" s="23">
        <f t="shared" si="1"/>
        <v>132</v>
      </c>
    </row>
    <row r="20" spans="2:8" ht="12.75">
      <c r="B20" s="31" t="s">
        <v>10</v>
      </c>
      <c r="C20" s="31"/>
      <c r="D20" s="31"/>
      <c r="E20" s="32" t="s">
        <v>21</v>
      </c>
      <c r="F20" s="29">
        <v>2765377</v>
      </c>
      <c r="G20" s="29">
        <f>SUM(G21,G23)</f>
        <v>30176</v>
      </c>
      <c r="H20" s="29">
        <f t="shared" si="1"/>
        <v>2795553</v>
      </c>
    </row>
    <row r="21" spans="2:8" ht="12.75">
      <c r="B21" s="38"/>
      <c r="C21" s="34" t="s">
        <v>32</v>
      </c>
      <c r="D21" s="34"/>
      <c r="E21" s="56" t="s">
        <v>56</v>
      </c>
      <c r="F21" s="20">
        <v>81069</v>
      </c>
      <c r="G21" s="20">
        <f>SUM(G22:G22)</f>
        <v>8642</v>
      </c>
      <c r="H21" s="25">
        <f t="shared" si="1"/>
        <v>89711</v>
      </c>
    </row>
    <row r="22" spans="2:8" ht="39" customHeight="1" thickBot="1">
      <c r="B22" s="33"/>
      <c r="C22" s="35"/>
      <c r="D22" s="35" t="s">
        <v>48</v>
      </c>
      <c r="E22" s="36" t="s">
        <v>49</v>
      </c>
      <c r="F22" s="22">
        <v>81069</v>
      </c>
      <c r="G22" s="22">
        <v>8642</v>
      </c>
      <c r="H22" s="23">
        <f t="shared" si="1"/>
        <v>89711</v>
      </c>
    </row>
    <row r="23" spans="2:8" ht="12.75">
      <c r="B23" s="33"/>
      <c r="C23" s="37" t="s">
        <v>12</v>
      </c>
      <c r="D23" s="37"/>
      <c r="E23" s="44" t="s">
        <v>47</v>
      </c>
      <c r="F23" s="20">
        <v>189915</v>
      </c>
      <c r="G23" s="20">
        <f>SUM(G24)</f>
        <v>21534</v>
      </c>
      <c r="H23" s="25">
        <f t="shared" si="1"/>
        <v>211449</v>
      </c>
    </row>
    <row r="24" spans="2:8" ht="34.5" customHeight="1">
      <c r="B24" s="33"/>
      <c r="C24" s="35"/>
      <c r="D24" s="35" t="s">
        <v>48</v>
      </c>
      <c r="E24" s="36" t="s">
        <v>49</v>
      </c>
      <c r="F24" s="22">
        <v>155142</v>
      </c>
      <c r="G24" s="22">
        <v>21534</v>
      </c>
      <c r="H24" s="23">
        <f t="shared" si="1"/>
        <v>176676</v>
      </c>
    </row>
    <row r="25" spans="2:8" ht="12.75">
      <c r="B25" s="11"/>
      <c r="C25" s="11"/>
      <c r="D25" s="11"/>
      <c r="E25" s="12" t="s">
        <v>5</v>
      </c>
      <c r="F25" s="13">
        <v>15674964.28</v>
      </c>
      <c r="G25" s="13">
        <f>SUM(G10,G13,G17,G20)</f>
        <v>-749457.23</v>
      </c>
      <c r="H25" s="14">
        <f t="shared" si="1"/>
        <v>14925507.049999999</v>
      </c>
    </row>
    <row r="42" ht="27" customHeight="1"/>
    <row r="44" ht="12.75">
      <c r="D44" t="s">
        <v>15</v>
      </c>
    </row>
    <row r="45" ht="12.75" customHeight="1">
      <c r="D45" t="s">
        <v>79</v>
      </c>
    </row>
    <row r="46" ht="12" customHeight="1"/>
    <row r="47" ht="28.5" customHeight="1">
      <c r="E47" s="1" t="s">
        <v>9</v>
      </c>
    </row>
    <row r="48" ht="12" customHeight="1">
      <c r="E48" t="s">
        <v>6</v>
      </c>
    </row>
    <row r="49" spans="2:8" ht="12" customHeight="1">
      <c r="B49" s="2" t="s">
        <v>0</v>
      </c>
      <c r="C49" s="2" t="s">
        <v>1</v>
      </c>
      <c r="D49" s="3" t="s">
        <v>2</v>
      </c>
      <c r="E49" s="4" t="s">
        <v>3</v>
      </c>
      <c r="F49" s="2" t="s">
        <v>4</v>
      </c>
      <c r="G49" s="2" t="s">
        <v>7</v>
      </c>
      <c r="H49" s="2" t="s">
        <v>8</v>
      </c>
    </row>
    <row r="50" spans="2:8" ht="13.5" customHeight="1">
      <c r="B50" s="17" t="s">
        <v>58</v>
      </c>
      <c r="C50" s="17"/>
      <c r="D50" s="27"/>
      <c r="E50" s="28" t="s">
        <v>57</v>
      </c>
      <c r="F50" s="29">
        <v>198930.29</v>
      </c>
      <c r="G50" s="29">
        <f>SUM(G51)</f>
        <v>173182.17</v>
      </c>
      <c r="H50" s="29">
        <f aca="true" t="shared" si="2" ref="H50:H57">SUM(F50:G50)</f>
        <v>372112.46</v>
      </c>
    </row>
    <row r="51" spans="2:8" ht="21" customHeight="1">
      <c r="B51" s="15"/>
      <c r="C51" s="18" t="s">
        <v>59</v>
      </c>
      <c r="D51" s="19"/>
      <c r="E51" s="9" t="s">
        <v>13</v>
      </c>
      <c r="F51" s="20">
        <v>180510.29</v>
      </c>
      <c r="G51" s="20">
        <f>SUM(G52:G57)</f>
        <v>173182.17</v>
      </c>
      <c r="H51" s="25">
        <f t="shared" si="2"/>
        <v>353692.46</v>
      </c>
    </row>
    <row r="52" spans="2:8" ht="23.25" customHeight="1">
      <c r="B52" s="15"/>
      <c r="C52" s="39"/>
      <c r="D52" s="62" t="s">
        <v>24</v>
      </c>
      <c r="E52" s="63" t="s">
        <v>27</v>
      </c>
      <c r="F52" s="22">
        <v>2130</v>
      </c>
      <c r="G52" s="22">
        <v>1800</v>
      </c>
      <c r="H52" s="23">
        <f t="shared" si="2"/>
        <v>3930</v>
      </c>
    </row>
    <row r="53" spans="2:8" ht="11.25" customHeight="1">
      <c r="B53" s="24"/>
      <c r="C53" s="24"/>
      <c r="D53" s="45" t="s">
        <v>34</v>
      </c>
      <c r="E53" s="46" t="s">
        <v>61</v>
      </c>
      <c r="F53" s="22">
        <v>366.15</v>
      </c>
      <c r="G53" s="22">
        <v>309.42</v>
      </c>
      <c r="H53" s="23">
        <f t="shared" si="2"/>
        <v>675.5699999999999</v>
      </c>
    </row>
    <row r="54" spans="2:8" ht="12" customHeight="1">
      <c r="B54" s="41"/>
      <c r="C54" s="41"/>
      <c r="D54" s="45" t="s">
        <v>35</v>
      </c>
      <c r="E54" s="46" t="s">
        <v>62</v>
      </c>
      <c r="F54" s="64">
        <v>52.19</v>
      </c>
      <c r="G54" s="64">
        <v>14.7</v>
      </c>
      <c r="H54" s="23">
        <f t="shared" si="2"/>
        <v>66.89</v>
      </c>
    </row>
    <row r="55" spans="2:8" ht="12.75" customHeight="1">
      <c r="B55" s="41"/>
      <c r="C55" s="41"/>
      <c r="D55" s="45" t="s">
        <v>50</v>
      </c>
      <c r="E55" s="46" t="s">
        <v>63</v>
      </c>
      <c r="F55" s="64">
        <v>3201.43</v>
      </c>
      <c r="G55" s="64">
        <v>644.46</v>
      </c>
      <c r="H55" s="23">
        <f t="shared" si="2"/>
        <v>3845.89</v>
      </c>
    </row>
    <row r="56" spans="2:8" ht="12.75">
      <c r="B56" s="41"/>
      <c r="C56" s="41"/>
      <c r="D56" s="45" t="s">
        <v>64</v>
      </c>
      <c r="E56" s="46" t="s">
        <v>29</v>
      </c>
      <c r="F56" s="64">
        <v>10534.75</v>
      </c>
      <c r="G56" s="64">
        <v>627.15</v>
      </c>
      <c r="H56" s="23">
        <f t="shared" si="2"/>
        <v>11161.9</v>
      </c>
    </row>
    <row r="57" spans="2:8" ht="12.75">
      <c r="B57" s="41"/>
      <c r="C57" s="41"/>
      <c r="D57" s="45" t="s">
        <v>65</v>
      </c>
      <c r="E57" s="46" t="s">
        <v>66</v>
      </c>
      <c r="F57" s="64">
        <v>164225.77</v>
      </c>
      <c r="G57" s="64">
        <v>169786.44</v>
      </c>
      <c r="H57" s="23">
        <f t="shared" si="2"/>
        <v>334012.20999999996</v>
      </c>
    </row>
    <row r="58" spans="2:8" ht="12.75">
      <c r="B58" s="17" t="s">
        <v>45</v>
      </c>
      <c r="C58" s="17"/>
      <c r="D58" s="27"/>
      <c r="E58" s="28" t="s">
        <v>46</v>
      </c>
      <c r="F58" s="29">
        <v>1335166.01</v>
      </c>
      <c r="G58" s="29">
        <f>SUM(G59)</f>
        <v>-535392.5900000001</v>
      </c>
      <c r="H58" s="29">
        <f aca="true" t="shared" si="3" ref="H58:H65">SUM(F58:G58)</f>
        <v>799773.4199999999</v>
      </c>
    </row>
    <row r="59" spans="2:8" ht="21">
      <c r="B59" s="15"/>
      <c r="C59" s="18" t="s">
        <v>53</v>
      </c>
      <c r="D59" s="19"/>
      <c r="E59" s="66" t="s">
        <v>69</v>
      </c>
      <c r="F59" s="20">
        <v>1095166.01</v>
      </c>
      <c r="G59" s="20">
        <f>SUM(G60:G61)</f>
        <v>-535392.5900000001</v>
      </c>
      <c r="H59" s="25">
        <f t="shared" si="3"/>
        <v>559773.4199999999</v>
      </c>
    </row>
    <row r="60" spans="2:8" ht="12.75">
      <c r="B60" s="15"/>
      <c r="C60" s="24"/>
      <c r="D60" s="62" t="s">
        <v>67</v>
      </c>
      <c r="E60" s="46" t="s">
        <v>30</v>
      </c>
      <c r="F60" s="65">
        <v>760308.79</v>
      </c>
      <c r="G60" s="22">
        <v>-760308.79</v>
      </c>
      <c r="H60" s="23">
        <f t="shared" si="3"/>
        <v>0</v>
      </c>
    </row>
    <row r="61" spans="2:8" ht="12.75">
      <c r="B61" s="15"/>
      <c r="C61" s="24"/>
      <c r="D61" s="62" t="s">
        <v>68</v>
      </c>
      <c r="E61" s="46" t="s">
        <v>30</v>
      </c>
      <c r="F61" s="65">
        <v>190077.22</v>
      </c>
      <c r="G61" s="22">
        <v>224916.2</v>
      </c>
      <c r="H61" s="23">
        <f t="shared" si="3"/>
        <v>414993.42000000004</v>
      </c>
    </row>
    <row r="62" spans="2:8" ht="12.75">
      <c r="B62" s="17" t="s">
        <v>36</v>
      </c>
      <c r="C62" s="5"/>
      <c r="D62" s="6"/>
      <c r="E62" s="7" t="s">
        <v>37</v>
      </c>
      <c r="F62" s="8">
        <v>5926742.88</v>
      </c>
      <c r="G62" s="8">
        <f>SUM(G63,G66,G68,G71)</f>
        <v>132</v>
      </c>
      <c r="H62" s="8">
        <f t="shared" si="3"/>
        <v>5926874.88</v>
      </c>
    </row>
    <row r="63" spans="2:8" ht="12.75">
      <c r="B63" s="15"/>
      <c r="C63" s="34" t="s">
        <v>38</v>
      </c>
      <c r="D63" s="34"/>
      <c r="E63" s="16" t="s">
        <v>39</v>
      </c>
      <c r="F63" s="20">
        <v>2703612.81</v>
      </c>
      <c r="G63" s="20">
        <f>SUM(G64:G65)</f>
        <v>-800</v>
      </c>
      <c r="H63" s="25">
        <f t="shared" si="3"/>
        <v>2702812.81</v>
      </c>
    </row>
    <row r="64" spans="2:8" ht="22.5">
      <c r="B64" s="15"/>
      <c r="C64" s="15"/>
      <c r="D64" s="45" t="s">
        <v>51</v>
      </c>
      <c r="E64" s="46" t="s">
        <v>70</v>
      </c>
      <c r="F64" s="43">
        <v>4800</v>
      </c>
      <c r="G64" s="43">
        <v>-600</v>
      </c>
      <c r="H64" s="43">
        <f t="shared" si="3"/>
        <v>4200</v>
      </c>
    </row>
    <row r="65" spans="2:8" ht="12.75">
      <c r="B65" s="15"/>
      <c r="C65" s="15"/>
      <c r="D65" s="62" t="s">
        <v>65</v>
      </c>
      <c r="E65" s="63" t="s">
        <v>66</v>
      </c>
      <c r="F65" s="43">
        <v>12060</v>
      </c>
      <c r="G65" s="43">
        <v>-200</v>
      </c>
      <c r="H65" s="43">
        <f t="shared" si="3"/>
        <v>11860</v>
      </c>
    </row>
    <row r="66" spans="2:8" ht="12.75">
      <c r="B66" s="15"/>
      <c r="C66" s="34" t="s">
        <v>41</v>
      </c>
      <c r="D66" s="47"/>
      <c r="E66" s="49" t="s">
        <v>42</v>
      </c>
      <c r="F66" s="20">
        <v>1516049.77</v>
      </c>
      <c r="G66" s="20">
        <f>SUM(G67:G67)</f>
        <v>800</v>
      </c>
      <c r="H66" s="25">
        <f aca="true" t="shared" si="4" ref="H66:H73">SUM(F66:G66)</f>
        <v>1516849.77</v>
      </c>
    </row>
    <row r="67" spans="2:8" ht="14.25" customHeight="1">
      <c r="B67" s="15"/>
      <c r="C67" s="34"/>
      <c r="D67" s="47">
        <v>4580</v>
      </c>
      <c r="E67" s="54" t="s">
        <v>40</v>
      </c>
      <c r="F67" s="22">
        <v>4600</v>
      </c>
      <c r="G67" s="22">
        <v>800</v>
      </c>
      <c r="H67" s="23">
        <f>SUM(F67:G67)</f>
        <v>5400</v>
      </c>
    </row>
    <row r="68" spans="2:8" ht="22.5" customHeight="1">
      <c r="B68" s="15"/>
      <c r="C68" s="34" t="s">
        <v>43</v>
      </c>
      <c r="D68" s="47"/>
      <c r="E68" s="49" t="s">
        <v>44</v>
      </c>
      <c r="F68" s="20">
        <v>352274.64</v>
      </c>
      <c r="G68" s="20">
        <f>SUM(G69:G70)</f>
        <v>0</v>
      </c>
      <c r="H68" s="25">
        <f t="shared" si="4"/>
        <v>352274.64</v>
      </c>
    </row>
    <row r="69" spans="2:8" ht="22.5">
      <c r="B69" s="15"/>
      <c r="C69" s="34"/>
      <c r="D69" s="45" t="s">
        <v>71</v>
      </c>
      <c r="E69" s="46" t="s">
        <v>72</v>
      </c>
      <c r="F69" s="43">
        <v>700</v>
      </c>
      <c r="G69" s="43">
        <v>-396.91</v>
      </c>
      <c r="H69" s="43">
        <f t="shared" si="4"/>
        <v>303.09</v>
      </c>
    </row>
    <row r="70" spans="2:8" ht="12.75">
      <c r="B70" s="15"/>
      <c r="C70" s="52"/>
      <c r="D70" s="47">
        <v>4580</v>
      </c>
      <c r="E70" s="54" t="s">
        <v>40</v>
      </c>
      <c r="F70" s="22">
        <v>2103.09</v>
      </c>
      <c r="G70" s="22">
        <v>396.91</v>
      </c>
      <c r="H70" s="23">
        <f t="shared" si="4"/>
        <v>2500</v>
      </c>
    </row>
    <row r="71" spans="2:8" ht="12.75">
      <c r="B71" s="15"/>
      <c r="C71" s="34" t="s">
        <v>55</v>
      </c>
      <c r="D71" s="47"/>
      <c r="E71" s="49" t="s">
        <v>13</v>
      </c>
      <c r="F71" s="20">
        <v>53576.42</v>
      </c>
      <c r="G71" s="20">
        <f>SUM(G72:G72)</f>
        <v>132</v>
      </c>
      <c r="H71" s="25">
        <f t="shared" si="4"/>
        <v>53708.42</v>
      </c>
    </row>
    <row r="72" spans="2:8" ht="12.75">
      <c r="B72" s="15"/>
      <c r="C72" s="34"/>
      <c r="D72" s="10">
        <v>4170</v>
      </c>
      <c r="E72" s="42" t="s">
        <v>73</v>
      </c>
      <c r="F72" s="43">
        <v>200</v>
      </c>
      <c r="G72" s="43">
        <v>132</v>
      </c>
      <c r="H72" s="43">
        <f t="shared" si="4"/>
        <v>332</v>
      </c>
    </row>
    <row r="73" spans="2:8" ht="12.75">
      <c r="B73" s="5" t="s">
        <v>10</v>
      </c>
      <c r="C73" s="5"/>
      <c r="D73" s="6"/>
      <c r="E73" s="7" t="s">
        <v>11</v>
      </c>
      <c r="F73" s="8">
        <v>3531281</v>
      </c>
      <c r="G73" s="8">
        <f>SUM(G74,G78,)</f>
        <v>30176</v>
      </c>
      <c r="H73" s="8">
        <f t="shared" si="4"/>
        <v>3561457</v>
      </c>
    </row>
    <row r="74" spans="2:8" ht="12.75">
      <c r="B74" s="15"/>
      <c r="C74" s="24" t="s">
        <v>32</v>
      </c>
      <c r="E74" s="40" t="s">
        <v>33</v>
      </c>
      <c r="F74" s="20">
        <v>382677</v>
      </c>
      <c r="G74" s="20">
        <f>SUM(G75:G77)</f>
        <v>2129</v>
      </c>
      <c r="H74" s="25">
        <f aca="true" t="shared" si="5" ref="H74:H79">SUM(F74:G74)</f>
        <v>384806</v>
      </c>
    </row>
    <row r="75" spans="2:8" ht="12.75">
      <c r="B75" s="15"/>
      <c r="D75" s="10">
        <v>4010</v>
      </c>
      <c r="E75" s="42" t="s">
        <v>27</v>
      </c>
      <c r="F75" s="22">
        <v>262536</v>
      </c>
      <c r="G75" s="22">
        <v>1464</v>
      </c>
      <c r="H75" s="23">
        <f>SUM(F75:G75)</f>
        <v>264000</v>
      </c>
    </row>
    <row r="76" spans="2:8" ht="12.75">
      <c r="B76" s="15"/>
      <c r="D76" s="26" t="s">
        <v>34</v>
      </c>
      <c r="E76" s="42" t="s">
        <v>28</v>
      </c>
      <c r="F76" s="22">
        <v>50945</v>
      </c>
      <c r="G76" s="22">
        <v>252</v>
      </c>
      <c r="H76" s="23">
        <f t="shared" si="5"/>
        <v>51197</v>
      </c>
    </row>
    <row r="77" spans="2:8" ht="12.75">
      <c r="B77" s="15"/>
      <c r="C77" s="18"/>
      <c r="D77" s="55">
        <v>4300</v>
      </c>
      <c r="E77" s="21" t="s">
        <v>29</v>
      </c>
      <c r="F77" s="22">
        <v>13500</v>
      </c>
      <c r="G77" s="22">
        <v>413</v>
      </c>
      <c r="H77" s="23">
        <f t="shared" si="5"/>
        <v>13913</v>
      </c>
    </row>
    <row r="78" spans="2:8" ht="12.75">
      <c r="B78" s="15"/>
      <c r="C78" s="18" t="s">
        <v>12</v>
      </c>
      <c r="D78" s="51"/>
      <c r="E78" s="9" t="s">
        <v>13</v>
      </c>
      <c r="F78" s="20">
        <v>294179</v>
      </c>
      <c r="G78" s="20">
        <f>SUM(G79:G79)</f>
        <v>28047</v>
      </c>
      <c r="H78" s="25">
        <f t="shared" si="5"/>
        <v>322226</v>
      </c>
    </row>
    <row r="79" spans="2:8" ht="12.75">
      <c r="B79" s="15"/>
      <c r="D79" s="48">
        <v>3110</v>
      </c>
      <c r="E79" s="21" t="s">
        <v>14</v>
      </c>
      <c r="F79" s="22">
        <v>266984</v>
      </c>
      <c r="G79" s="22">
        <v>28047</v>
      </c>
      <c r="H79" s="23">
        <f t="shared" si="5"/>
        <v>295031</v>
      </c>
    </row>
    <row r="80" spans="2:8" ht="22.5">
      <c r="B80" s="17" t="s">
        <v>25</v>
      </c>
      <c r="C80" s="5"/>
      <c r="D80" s="6"/>
      <c r="E80" s="7" t="s">
        <v>26</v>
      </c>
      <c r="F80" s="8">
        <v>598893.36</v>
      </c>
      <c r="G80" s="8">
        <f>SUM(G84,G81)</f>
        <v>-97600</v>
      </c>
      <c r="H80" s="8">
        <f aca="true" t="shared" si="6" ref="H80:H86">SUM(F80:G80)</f>
        <v>501293.36</v>
      </c>
    </row>
    <row r="81" spans="2:8" ht="12.75">
      <c r="B81" s="30"/>
      <c r="C81" s="18" t="s">
        <v>74</v>
      </c>
      <c r="D81" s="19"/>
      <c r="E81" s="9" t="s">
        <v>75</v>
      </c>
      <c r="F81" s="20">
        <v>124000</v>
      </c>
      <c r="G81" s="20">
        <f>SUM(G82:G83)</f>
        <v>-98000</v>
      </c>
      <c r="H81" s="25">
        <f>SUM(F81:G81)</f>
        <v>26000</v>
      </c>
    </row>
    <row r="82" spans="2:8" ht="56.25">
      <c r="B82" s="30"/>
      <c r="C82" s="18"/>
      <c r="D82" s="10">
        <v>6010</v>
      </c>
      <c r="E82" s="21" t="s">
        <v>78</v>
      </c>
      <c r="F82" s="22">
        <v>0</v>
      </c>
      <c r="G82" s="22">
        <v>21000</v>
      </c>
      <c r="H82" s="23">
        <f>SUM(F82:G82)</f>
        <v>21000</v>
      </c>
    </row>
    <row r="83" spans="2:8" ht="12.75">
      <c r="B83" s="30"/>
      <c r="C83" s="18"/>
      <c r="D83" s="10">
        <v>6050</v>
      </c>
      <c r="E83" s="21" t="s">
        <v>30</v>
      </c>
      <c r="F83" s="22">
        <v>119000</v>
      </c>
      <c r="G83" s="22">
        <v>-119000</v>
      </c>
      <c r="H83" s="23">
        <f>SUM(F83:G83)</f>
        <v>0</v>
      </c>
    </row>
    <row r="84" spans="2:8" ht="12.75">
      <c r="B84" s="30"/>
      <c r="C84" s="18" t="s">
        <v>31</v>
      </c>
      <c r="D84" s="19"/>
      <c r="E84" s="9" t="s">
        <v>13</v>
      </c>
      <c r="F84" s="20">
        <v>145639.5</v>
      </c>
      <c r="G84" s="20">
        <f>SUM(G85:G85)</f>
        <v>400</v>
      </c>
      <c r="H84" s="25">
        <f t="shared" si="6"/>
        <v>146039.5</v>
      </c>
    </row>
    <row r="85" spans="2:8" ht="12.75">
      <c r="B85" s="30"/>
      <c r="C85" s="18"/>
      <c r="D85" s="10">
        <v>6050</v>
      </c>
      <c r="E85" s="21" t="s">
        <v>30</v>
      </c>
      <c r="F85" s="22">
        <v>46755</v>
      </c>
      <c r="G85" s="22">
        <v>400</v>
      </c>
      <c r="H85" s="23">
        <f>SUM(F85:G85)</f>
        <v>47155</v>
      </c>
    </row>
    <row r="86" spans="2:8" ht="12.75">
      <c r="B86" s="11"/>
      <c r="C86" s="11"/>
      <c r="D86" s="11"/>
      <c r="E86" s="12" t="s">
        <v>5</v>
      </c>
      <c r="F86" s="13">
        <v>15475002.89</v>
      </c>
      <c r="G86" s="13">
        <f>SUM(G50,G58,G62,G73,G80)</f>
        <v>-429502.42000000004</v>
      </c>
      <c r="H86" s="14">
        <f t="shared" si="6"/>
        <v>15045500.47</v>
      </c>
    </row>
    <row r="87" ht="22.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2012-11-02T07:29:31Z</cp:lastPrinted>
  <dcterms:modified xsi:type="dcterms:W3CDTF">2012-11-02T07:30:11Z</dcterms:modified>
  <cp:category/>
  <cp:version/>
  <cp:contentType/>
  <cp:contentStatus/>
</cp:coreProperties>
</file>