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<sst xmlns="http://schemas.openxmlformats.org/spreadsheetml/2006/main" count="143" uniqueCount="107">
  <si>
    <t>Dział</t>
  </si>
  <si>
    <t>Rozdział</t>
  </si>
  <si>
    <t>§</t>
  </si>
  <si>
    <t>Treść</t>
  </si>
  <si>
    <t>Wydatki przed zmianą</t>
  </si>
  <si>
    <t xml:space="preserve">Zmiana wydatków </t>
  </si>
  <si>
    <t>Razem :</t>
  </si>
  <si>
    <t>Załącznik Nr 2 do uchwały Rady  Gminy  w  Sorkwitach</t>
  </si>
  <si>
    <t xml:space="preserve">  Nr  XXIX/183/05  dnia24 listopada   2005r</t>
  </si>
  <si>
    <t>Plan wydatków budżetu Gminy na 2005r.</t>
  </si>
  <si>
    <t>Wydatki  po zmianach</t>
  </si>
  <si>
    <t xml:space="preserve">Razem </t>
  </si>
  <si>
    <t xml:space="preserve"> </t>
  </si>
  <si>
    <t>801</t>
  </si>
  <si>
    <t xml:space="preserve">Oświata i wychowanie </t>
  </si>
  <si>
    <t>80101</t>
  </si>
  <si>
    <t>Szkoły podstawowe</t>
  </si>
  <si>
    <t xml:space="preserve">zmiana wydatków </t>
  </si>
  <si>
    <t>Wydatki po zmianie</t>
  </si>
  <si>
    <t>4210</t>
  </si>
  <si>
    <t>80110</t>
  </si>
  <si>
    <t>Gimnazja</t>
  </si>
  <si>
    <t>4580</t>
  </si>
  <si>
    <t>Pozostałe odsetki</t>
  </si>
  <si>
    <t>Plan wydatków budżetu Gminy na 2012r.</t>
  </si>
  <si>
    <t>852</t>
  </si>
  <si>
    <t xml:space="preserve">Pomoc społeczna </t>
  </si>
  <si>
    <t>85295</t>
  </si>
  <si>
    <t>Pozostała działalność</t>
  </si>
  <si>
    <t>4040</t>
  </si>
  <si>
    <t xml:space="preserve">Dodatkowe wynagrodzenie roczne </t>
  </si>
  <si>
    <t xml:space="preserve">Różne opłaty i składki </t>
  </si>
  <si>
    <t xml:space="preserve">Świadczenia społeczne </t>
  </si>
  <si>
    <t>700</t>
  </si>
  <si>
    <t>Gospodarka mieszkaniowa</t>
  </si>
  <si>
    <t>70005</t>
  </si>
  <si>
    <t>Gospodarka gruntami i nieruchomościami</t>
  </si>
  <si>
    <t xml:space="preserve">Wydatki inwestycyjne </t>
  </si>
  <si>
    <t>750</t>
  </si>
  <si>
    <t>Administracja publiczna</t>
  </si>
  <si>
    <t>75023</t>
  </si>
  <si>
    <t>Urzędy gmin</t>
  </si>
  <si>
    <t>600</t>
  </si>
  <si>
    <t>Transport i łączność</t>
  </si>
  <si>
    <t>60016</t>
  </si>
  <si>
    <t>Drogi publiczne gminne</t>
  </si>
  <si>
    <t xml:space="preserve">Zakup usług pozostałych </t>
  </si>
  <si>
    <t>758</t>
  </si>
  <si>
    <t>Różne rozliczenia</t>
  </si>
  <si>
    <t>4300</t>
  </si>
  <si>
    <t xml:space="preserve">Zakup materiałów i wyposażenia </t>
  </si>
  <si>
    <t xml:space="preserve">Załącznik Nr 2  do Uchwały Rady Gminy Sorkwity </t>
  </si>
  <si>
    <t xml:space="preserve">Załącznik Nr 1  do Uchwały Rady Gminy Sorkwity </t>
  </si>
  <si>
    <t>Plan dochodów budżetu Gminy na 2012r.</t>
  </si>
  <si>
    <t>Dochody  przed zmianą</t>
  </si>
  <si>
    <t>Dochody  po zmianach</t>
  </si>
  <si>
    <t>Zmiana dochodow</t>
  </si>
  <si>
    <t xml:space="preserve">Dotacje celowe w ramach programów finansowanych z udziałem środków europejskich oraz środków , o których mowa w art.5 ust. 1  pkt 3 oraz pkt 5 i 6 ustawy, lub płatności w ramach budżetu środków europejskich </t>
  </si>
  <si>
    <t>756</t>
  </si>
  <si>
    <t xml:space="preserve">Dochody od osób prawnych , fizycznych i od innych jednostek nie posiadajacych osobowości prawnej </t>
  </si>
  <si>
    <t>75621</t>
  </si>
  <si>
    <t>Udziały gmin w podatkach</t>
  </si>
  <si>
    <t>Podatek dochodowy od osob fizycznych</t>
  </si>
  <si>
    <t>75801</t>
  </si>
  <si>
    <t xml:space="preserve">Część oświatowa subwencji ogólnej </t>
  </si>
  <si>
    <t xml:space="preserve">Subwencje </t>
  </si>
  <si>
    <t>0010</t>
  </si>
  <si>
    <t>75011</t>
  </si>
  <si>
    <t xml:space="preserve">Urzędy wojewódzkie </t>
  </si>
  <si>
    <t>2910</t>
  </si>
  <si>
    <t xml:space="preserve">Zwrot dotacji wykorzystanych niezgodnie z przeznaczeniem lub pobranych w nadmiernej wysokości </t>
  </si>
  <si>
    <t xml:space="preserve">Pozostałe odsetki </t>
  </si>
  <si>
    <t>Kary i odszkodowania wypłacane na rzecz osób fizycznych</t>
  </si>
  <si>
    <t xml:space="preserve">Koszty postępowania sądowego i prokuratorskiego </t>
  </si>
  <si>
    <t>6050</t>
  </si>
  <si>
    <t>854</t>
  </si>
  <si>
    <t xml:space="preserve">Edukacyjna opieka wychowawcza </t>
  </si>
  <si>
    <t>85415</t>
  </si>
  <si>
    <t xml:space="preserve">Pomoc materialna dla uczniów </t>
  </si>
  <si>
    <t>Dotacje celowe otrzymane z budżetu państwa na realizację własnych zadań bieżących</t>
  </si>
  <si>
    <t>75818</t>
  </si>
  <si>
    <t>Rezerwy ogólne i celowe</t>
  </si>
  <si>
    <t>Rezerwy</t>
  </si>
  <si>
    <t xml:space="preserve">Stypendia dla uczniów </t>
  </si>
  <si>
    <t xml:space="preserve">Inne formy pomocy dla uczniów </t>
  </si>
  <si>
    <t>85401</t>
  </si>
  <si>
    <t>Świetlice szkolne</t>
  </si>
  <si>
    <t>4430</t>
  </si>
  <si>
    <t>80148</t>
  </si>
  <si>
    <t xml:space="preserve">Stołówki szkolne </t>
  </si>
  <si>
    <t>85202</t>
  </si>
  <si>
    <t xml:space="preserve">Domy Pomocy Społecznej </t>
  </si>
  <si>
    <t>Zakup usług przez j.s.t. od innych j.s.t.</t>
  </si>
  <si>
    <t>85214</t>
  </si>
  <si>
    <t>Zasiłki i pomoc w naturze oraz składki na ubezpieczenia emerytalno-rentowe</t>
  </si>
  <si>
    <t>3110</t>
  </si>
  <si>
    <t>Świadczenia społeczne</t>
  </si>
  <si>
    <t>85219</t>
  </si>
  <si>
    <t>Ośrodki pomocy społecznej</t>
  </si>
  <si>
    <t xml:space="preserve">wydatki inestycyjne </t>
  </si>
  <si>
    <t>926</t>
  </si>
  <si>
    <t xml:space="preserve">Kultura fizyczna i sport </t>
  </si>
  <si>
    <t>92605</t>
  </si>
  <si>
    <t xml:space="preserve">Zadania w zakresie kultury fizycznej i sportu </t>
  </si>
  <si>
    <t>Dotacja celowa z budżetu na finansowanie lub dofinansowanie zadań zleconych do realizacji pozostałym jednostkom niezaliczanym do sektpra finansów publicznych</t>
  </si>
  <si>
    <t xml:space="preserve">Dotacje przedmiotowe z budżetu dla instytucji kultury </t>
  </si>
  <si>
    <t>Nr XIX/143/2012 z dnia 27 kwietnia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</si>
</sst>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9" fontId="3" fillId="0" borderId="5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2" fillId="2" borderId="6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wrapText="1"/>
    </xf>
    <xf numFmtId="49" fontId="4" fillId="0" borderId="8" xfId="0" applyNumberFormat="1" applyFont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wrapText="1"/>
    </xf>
    <xf numFmtId="49" fontId="4" fillId="0" borderId="9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31"/>
  <sheetViews>
    <sheetView tabSelected="1" workbookViewId="0" topLeftCell="B95">
      <selection activeCell="B3" sqref="B3:H111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3" ht="12.75">
      <c r="D3" t="s">
        <v>52</v>
      </c>
    </row>
    <row r="4" ht="12.75">
      <c r="D4" t="s">
        <v>106</v>
      </c>
    </row>
    <row r="7" ht="12.75">
      <c r="E7" s="1" t="s">
        <v>53</v>
      </c>
    </row>
    <row r="8" ht="12.75">
      <c r="E8" t="s">
        <v>12</v>
      </c>
    </row>
    <row r="11" spans="2:8" ht="33.75">
      <c r="B11" s="2" t="s">
        <v>0</v>
      </c>
      <c r="C11" s="2" t="s">
        <v>1</v>
      </c>
      <c r="D11" s="3" t="s">
        <v>2</v>
      </c>
      <c r="E11" s="4" t="s">
        <v>3</v>
      </c>
      <c r="F11" s="2" t="s">
        <v>54</v>
      </c>
      <c r="G11" s="2" t="s">
        <v>56</v>
      </c>
      <c r="H11" s="2" t="s">
        <v>55</v>
      </c>
    </row>
    <row r="12" spans="2:8" ht="12.75">
      <c r="B12" s="39" t="s">
        <v>33</v>
      </c>
      <c r="C12" s="5"/>
      <c r="D12" s="6"/>
      <c r="E12" s="7" t="s">
        <v>34</v>
      </c>
      <c r="F12" s="8">
        <v>729000</v>
      </c>
      <c r="G12" s="8">
        <f>SUM(G13,)</f>
        <v>760308.79</v>
      </c>
      <c r="H12" s="8">
        <f aca="true" t="shared" si="0" ref="H12:H17">SUM(F12:G12)</f>
        <v>1489308.79</v>
      </c>
    </row>
    <row r="13" spans="2:8" ht="21.75">
      <c r="B13" s="46"/>
      <c r="C13" s="40" t="s">
        <v>35</v>
      </c>
      <c r="D13" s="41"/>
      <c r="E13" s="9" t="s">
        <v>36</v>
      </c>
      <c r="F13" s="42">
        <v>729000</v>
      </c>
      <c r="G13" s="42">
        <f>SUM(G14)</f>
        <v>760308.79</v>
      </c>
      <c r="H13" s="47">
        <f t="shared" si="0"/>
        <v>1489308.79</v>
      </c>
    </row>
    <row r="14" spans="2:8" ht="67.5">
      <c r="B14" s="46"/>
      <c r="C14" s="40"/>
      <c r="D14" s="10">
        <v>6207</v>
      </c>
      <c r="E14" s="43" t="s">
        <v>57</v>
      </c>
      <c r="F14" s="44">
        <v>0</v>
      </c>
      <c r="G14" s="44">
        <v>760308.79</v>
      </c>
      <c r="H14" s="45">
        <f t="shared" si="0"/>
        <v>760308.79</v>
      </c>
    </row>
    <row r="15" spans="2:8" ht="33.75">
      <c r="B15" s="39" t="s">
        <v>58</v>
      </c>
      <c r="C15" s="39"/>
      <c r="D15" s="52"/>
      <c r="E15" s="53" t="s">
        <v>59</v>
      </c>
      <c r="F15" s="54">
        <v>4404488</v>
      </c>
      <c r="G15" s="54">
        <f>SUM(G16)</f>
        <v>-23906</v>
      </c>
      <c r="H15" s="54">
        <f t="shared" si="0"/>
        <v>4380582</v>
      </c>
    </row>
    <row r="16" spans="2:8" ht="12.75">
      <c r="B16" s="46"/>
      <c r="C16" s="40" t="s">
        <v>60</v>
      </c>
      <c r="D16" s="41"/>
      <c r="E16" s="9" t="s">
        <v>61</v>
      </c>
      <c r="F16" s="42">
        <v>1020063</v>
      </c>
      <c r="G16" s="42">
        <f>SUM(G17:G17)</f>
        <v>-23906</v>
      </c>
      <c r="H16" s="47">
        <f t="shared" si="0"/>
        <v>996157</v>
      </c>
    </row>
    <row r="17" spans="2:8" ht="12.75">
      <c r="B17" s="46"/>
      <c r="C17" s="2"/>
      <c r="D17" s="49" t="s">
        <v>66</v>
      </c>
      <c r="E17" s="43" t="s">
        <v>62</v>
      </c>
      <c r="F17" s="44">
        <v>1015063</v>
      </c>
      <c r="G17" s="44">
        <v>-23906</v>
      </c>
      <c r="H17" s="45">
        <f t="shared" si="0"/>
        <v>991157</v>
      </c>
    </row>
    <row r="18" spans="2:8" ht="12.75">
      <c r="B18" s="39" t="s">
        <v>47</v>
      </c>
      <c r="C18" s="5"/>
      <c r="D18" s="6"/>
      <c r="E18" s="7" t="s">
        <v>48</v>
      </c>
      <c r="F18" s="8">
        <v>5574977</v>
      </c>
      <c r="G18" s="8">
        <f>SUM(G19)</f>
        <v>117773</v>
      </c>
      <c r="H18" s="8">
        <f aca="true" t="shared" si="1" ref="H18:H24">SUM(F18:G18)</f>
        <v>5692750</v>
      </c>
    </row>
    <row r="19" spans="2:8" ht="12.75">
      <c r="B19" s="46"/>
      <c r="C19" s="40" t="s">
        <v>63</v>
      </c>
      <c r="D19" s="41"/>
      <c r="E19" s="9" t="s">
        <v>64</v>
      </c>
      <c r="F19" s="42">
        <v>3640849</v>
      </c>
      <c r="G19" s="42">
        <f>SUM(G20)</f>
        <v>117773</v>
      </c>
      <c r="H19" s="47">
        <f t="shared" si="1"/>
        <v>3758622</v>
      </c>
    </row>
    <row r="20" spans="2:8" ht="12.75">
      <c r="B20" s="46"/>
      <c r="C20" s="40"/>
      <c r="D20" s="10">
        <v>2920</v>
      </c>
      <c r="E20" s="43" t="s">
        <v>65</v>
      </c>
      <c r="F20" s="44">
        <v>3640849</v>
      </c>
      <c r="G20" s="44">
        <v>117773</v>
      </c>
      <c r="H20" s="45">
        <f t="shared" si="1"/>
        <v>3758622</v>
      </c>
    </row>
    <row r="21" spans="2:8" ht="12.75">
      <c r="B21" s="39" t="s">
        <v>75</v>
      </c>
      <c r="C21" s="5"/>
      <c r="D21" s="6"/>
      <c r="E21" s="7" t="s">
        <v>76</v>
      </c>
      <c r="F21" s="8">
        <v>0</v>
      </c>
      <c r="G21" s="8">
        <f>SUM(G22)</f>
        <v>75939</v>
      </c>
      <c r="H21" s="8">
        <f t="shared" si="1"/>
        <v>75939</v>
      </c>
    </row>
    <row r="22" spans="2:8" ht="12.75">
      <c r="B22" s="46"/>
      <c r="C22" s="40" t="s">
        <v>77</v>
      </c>
      <c r="D22" s="41"/>
      <c r="E22" s="9" t="s">
        <v>78</v>
      </c>
      <c r="F22" s="42">
        <v>0</v>
      </c>
      <c r="G22" s="42">
        <f>SUM(G23)</f>
        <v>75939</v>
      </c>
      <c r="H22" s="47">
        <f t="shared" si="1"/>
        <v>75939</v>
      </c>
    </row>
    <row r="23" spans="2:8" ht="33.75">
      <c r="B23" s="46"/>
      <c r="C23" s="40"/>
      <c r="D23" s="10">
        <v>2030</v>
      </c>
      <c r="E23" s="57" t="s">
        <v>79</v>
      </c>
      <c r="F23" s="44">
        <v>0</v>
      </c>
      <c r="G23" s="44">
        <v>75939</v>
      </c>
      <c r="H23" s="45">
        <f t="shared" si="1"/>
        <v>75939</v>
      </c>
    </row>
    <row r="24" spans="2:8" ht="12.75">
      <c r="B24" s="12"/>
      <c r="C24" s="12"/>
      <c r="D24" s="12"/>
      <c r="E24" s="13" t="s">
        <v>6</v>
      </c>
      <c r="F24" s="14">
        <v>14039070.99</v>
      </c>
      <c r="G24" s="14">
        <f>SUM(G12,G15,G18,G21,)</f>
        <v>930114.79</v>
      </c>
      <c r="H24" s="15">
        <f t="shared" si="1"/>
        <v>14969185.780000001</v>
      </c>
    </row>
    <row r="34" ht="14.25" customHeight="1"/>
    <row r="41" ht="12" customHeight="1"/>
    <row r="47" ht="16.5" customHeight="1"/>
    <row r="52" ht="12.75">
      <c r="D52" t="s">
        <v>51</v>
      </c>
    </row>
    <row r="53" ht="12.75">
      <c r="D53" t="s">
        <v>106</v>
      </c>
    </row>
    <row r="55" ht="12.75">
      <c r="E55" s="1" t="s">
        <v>24</v>
      </c>
    </row>
    <row r="56" ht="12.75">
      <c r="E56" t="s">
        <v>12</v>
      </c>
    </row>
    <row r="58" spans="2:8" ht="33.75">
      <c r="B58" s="2" t="s">
        <v>0</v>
      </c>
      <c r="C58" s="2" t="s">
        <v>1</v>
      </c>
      <c r="D58" s="3" t="s">
        <v>2</v>
      </c>
      <c r="E58" s="4" t="s">
        <v>3</v>
      </c>
      <c r="F58" s="2" t="s">
        <v>4</v>
      </c>
      <c r="G58" s="2" t="s">
        <v>17</v>
      </c>
      <c r="H58" s="2" t="s">
        <v>18</v>
      </c>
    </row>
    <row r="59" spans="2:8" ht="12.75">
      <c r="B59" s="39" t="s">
        <v>42</v>
      </c>
      <c r="C59" s="5"/>
      <c r="D59" s="6"/>
      <c r="E59" s="7" t="s">
        <v>43</v>
      </c>
      <c r="F59" s="8">
        <v>218863</v>
      </c>
      <c r="G59" s="8">
        <f>SUM(G60,)</f>
        <v>4961.39</v>
      </c>
      <c r="H59" s="8">
        <f aca="true" t="shared" si="2" ref="H59:H73">SUM(F59:G59)</f>
        <v>223824.39</v>
      </c>
    </row>
    <row r="60" spans="2:8" ht="12.75">
      <c r="B60" s="46"/>
      <c r="C60" s="40" t="s">
        <v>44</v>
      </c>
      <c r="D60" s="41"/>
      <c r="E60" s="9" t="s">
        <v>45</v>
      </c>
      <c r="F60" s="42">
        <v>218863</v>
      </c>
      <c r="G60" s="42">
        <f>SUM(G61:G61)</f>
        <v>4961.39</v>
      </c>
      <c r="H60" s="47">
        <f t="shared" si="2"/>
        <v>223824.39</v>
      </c>
    </row>
    <row r="61" spans="2:8" ht="12.75">
      <c r="B61" s="48"/>
      <c r="C61" s="2"/>
      <c r="D61" s="10">
        <v>6050</v>
      </c>
      <c r="E61" s="43" t="s">
        <v>37</v>
      </c>
      <c r="F61" s="31">
        <v>101663</v>
      </c>
      <c r="G61" s="31">
        <v>4961.39</v>
      </c>
      <c r="H61" s="45">
        <f t="shared" si="2"/>
        <v>106624.39</v>
      </c>
    </row>
    <row r="62" spans="2:8" ht="12.75">
      <c r="B62" s="39" t="s">
        <v>33</v>
      </c>
      <c r="C62" s="5"/>
      <c r="D62" s="6"/>
      <c r="E62" s="7" t="s">
        <v>34</v>
      </c>
      <c r="F62" s="8">
        <v>369380</v>
      </c>
      <c r="G62" s="8">
        <f>SUM(G63,)</f>
        <v>950386.01</v>
      </c>
      <c r="H62" s="8">
        <f t="shared" si="2"/>
        <v>1319766.01</v>
      </c>
    </row>
    <row r="63" spans="2:8" ht="21.75">
      <c r="B63" s="46"/>
      <c r="C63" s="40" t="s">
        <v>35</v>
      </c>
      <c r="D63" s="41"/>
      <c r="E63" s="9" t="s">
        <v>36</v>
      </c>
      <c r="F63" s="42">
        <v>149380</v>
      </c>
      <c r="G63" s="42">
        <f>SUM(G64:G65)</f>
        <v>950386.01</v>
      </c>
      <c r="H63" s="47">
        <f t="shared" si="2"/>
        <v>1099766.01</v>
      </c>
    </row>
    <row r="64" spans="2:8" ht="12.75">
      <c r="B64" s="46"/>
      <c r="C64" s="40"/>
      <c r="D64" s="10">
        <v>6057</v>
      </c>
      <c r="E64" s="43" t="s">
        <v>37</v>
      </c>
      <c r="F64" s="44">
        <v>0</v>
      </c>
      <c r="G64" s="44">
        <v>760308.79</v>
      </c>
      <c r="H64" s="45">
        <f>SUM(F64:G64)</f>
        <v>760308.79</v>
      </c>
    </row>
    <row r="65" spans="2:8" ht="12.75">
      <c r="B65" s="46"/>
      <c r="C65" s="40"/>
      <c r="D65" s="10">
        <v>6059</v>
      </c>
      <c r="E65" s="43" t="s">
        <v>37</v>
      </c>
      <c r="F65" s="44">
        <v>0</v>
      </c>
      <c r="G65" s="44">
        <v>190077.22</v>
      </c>
      <c r="H65" s="45">
        <f t="shared" si="2"/>
        <v>190077.22</v>
      </c>
    </row>
    <row r="66" spans="2:8" ht="12.75">
      <c r="B66" s="39" t="s">
        <v>38</v>
      </c>
      <c r="C66" s="39"/>
      <c r="D66" s="52"/>
      <c r="E66" s="53" t="s">
        <v>39</v>
      </c>
      <c r="F66" s="54">
        <v>1898762.7</v>
      </c>
      <c r="G66" s="54">
        <f>SUM(G67,G70)</f>
        <v>113866.99999999999</v>
      </c>
      <c r="H66" s="54">
        <f t="shared" si="2"/>
        <v>2012629.7</v>
      </c>
    </row>
    <row r="67" spans="2:8" ht="12.75">
      <c r="B67" s="56"/>
      <c r="C67" s="40" t="s">
        <v>67</v>
      </c>
      <c r="D67" s="41"/>
      <c r="E67" s="9" t="s">
        <v>68</v>
      </c>
      <c r="F67" s="42">
        <v>27532</v>
      </c>
      <c r="G67" s="42">
        <f>SUM(G68:G69)</f>
        <v>52.7</v>
      </c>
      <c r="H67" s="47">
        <f>SUM(F67:G67)</f>
        <v>27584.7</v>
      </c>
    </row>
    <row r="68" spans="2:8" ht="39" customHeight="1">
      <c r="B68" s="56"/>
      <c r="C68" s="2"/>
      <c r="D68" s="43" t="s">
        <v>69</v>
      </c>
      <c r="E68" s="44" t="s">
        <v>70</v>
      </c>
      <c r="F68">
        <v>0</v>
      </c>
      <c r="G68" s="44">
        <v>50</v>
      </c>
      <c r="H68" s="45">
        <f>SUM(E68:G68)</f>
        <v>50</v>
      </c>
    </row>
    <row r="69" spans="2:8" ht="12.75">
      <c r="B69" s="56"/>
      <c r="C69" s="2"/>
      <c r="D69" s="10">
        <v>4580</v>
      </c>
      <c r="E69" s="43" t="s">
        <v>71</v>
      </c>
      <c r="F69" s="44">
        <v>0</v>
      </c>
      <c r="G69" s="44">
        <v>2.7</v>
      </c>
      <c r="H69" s="45">
        <f>SUM(F69:G69)</f>
        <v>2.7</v>
      </c>
    </row>
    <row r="70" spans="2:8" ht="12.75">
      <c r="B70" s="46"/>
      <c r="C70" s="40" t="s">
        <v>40</v>
      </c>
      <c r="D70" s="41"/>
      <c r="E70" s="9" t="s">
        <v>41</v>
      </c>
      <c r="F70" s="42">
        <v>1728342.7</v>
      </c>
      <c r="G70" s="42">
        <f>SUM(G71:G73)</f>
        <v>113814.29999999999</v>
      </c>
      <c r="H70" s="47">
        <f t="shared" si="2"/>
        <v>1842157</v>
      </c>
    </row>
    <row r="71" spans="2:8" ht="12.75">
      <c r="B71" s="46"/>
      <c r="C71" s="40"/>
      <c r="D71" s="10">
        <v>4580</v>
      </c>
      <c r="E71" s="43" t="s">
        <v>23</v>
      </c>
      <c r="F71" s="44">
        <v>2000</v>
      </c>
      <c r="G71" s="44">
        <v>9496.29</v>
      </c>
      <c r="H71" s="45">
        <f>SUM(F71:G71)</f>
        <v>11496.29</v>
      </c>
    </row>
    <row r="72" spans="2:8" ht="22.5">
      <c r="B72" s="46"/>
      <c r="C72" s="2"/>
      <c r="D72" s="10">
        <v>4590</v>
      </c>
      <c r="E72" s="43" t="s">
        <v>72</v>
      </c>
      <c r="F72" s="44">
        <v>0</v>
      </c>
      <c r="G72" s="44">
        <v>101618.01</v>
      </c>
      <c r="H72" s="45">
        <f t="shared" si="2"/>
        <v>101618.01</v>
      </c>
    </row>
    <row r="73" spans="2:8" ht="22.5">
      <c r="B73" s="40"/>
      <c r="C73" s="2"/>
      <c r="D73" s="10">
        <v>4610</v>
      </c>
      <c r="E73" s="43" t="s">
        <v>73</v>
      </c>
      <c r="F73" s="44">
        <v>3000</v>
      </c>
      <c r="G73" s="44">
        <v>2700</v>
      </c>
      <c r="H73" s="45">
        <f t="shared" si="2"/>
        <v>5700</v>
      </c>
    </row>
    <row r="74" spans="2:8" ht="12.75">
      <c r="B74" s="39" t="s">
        <v>47</v>
      </c>
      <c r="C74" s="5"/>
      <c r="D74" s="6"/>
      <c r="E74" s="7" t="s">
        <v>48</v>
      </c>
      <c r="F74" s="8">
        <v>75000</v>
      </c>
      <c r="G74" s="8">
        <f>SUM(G75)</f>
        <v>-18985</v>
      </c>
      <c r="H74" s="8">
        <f>SUM(F74:G74)</f>
        <v>56015</v>
      </c>
    </row>
    <row r="75" spans="2:8" ht="12.75">
      <c r="B75" s="46"/>
      <c r="C75" s="40" t="s">
        <v>80</v>
      </c>
      <c r="D75" s="41"/>
      <c r="E75" s="9" t="s">
        <v>81</v>
      </c>
      <c r="F75" s="42">
        <v>75000</v>
      </c>
      <c r="G75" s="42">
        <f>SUM(G76)</f>
        <v>-18985</v>
      </c>
      <c r="H75" s="47">
        <f>SUM(F75:G75)</f>
        <v>56015</v>
      </c>
    </row>
    <row r="76" spans="2:8" ht="12.75">
      <c r="B76" s="46"/>
      <c r="C76" s="40"/>
      <c r="D76" s="10">
        <v>4810</v>
      </c>
      <c r="E76" s="43" t="s">
        <v>82</v>
      </c>
      <c r="F76" s="44">
        <v>75000</v>
      </c>
      <c r="G76" s="44">
        <v>-18985</v>
      </c>
      <c r="H76" s="45">
        <f>SUM(F76:G76)</f>
        <v>56015</v>
      </c>
    </row>
    <row r="77" spans="2:8" ht="12.75">
      <c r="B77" s="5" t="s">
        <v>13</v>
      </c>
      <c r="C77" s="5"/>
      <c r="D77" s="6"/>
      <c r="E77" s="7" t="s">
        <v>14</v>
      </c>
      <c r="F77" s="8">
        <v>5829031</v>
      </c>
      <c r="G77" s="8">
        <f>SUM(G78,G83,G87)</f>
        <v>-109628.33</v>
      </c>
      <c r="H77" s="8">
        <f aca="true" t="shared" si="3" ref="H77:H86">SUM(F77:G77)</f>
        <v>5719402.67</v>
      </c>
    </row>
    <row r="78" spans="2:8" ht="12.75">
      <c r="B78" s="26"/>
      <c r="C78" s="9" t="s">
        <v>15</v>
      </c>
      <c r="D78" s="28"/>
      <c r="E78" s="32" t="s">
        <v>16</v>
      </c>
      <c r="F78" s="29">
        <v>2747751</v>
      </c>
      <c r="G78" s="30">
        <f>SUM(G79:G82)</f>
        <v>-102177.44</v>
      </c>
      <c r="H78" s="30">
        <f t="shared" si="3"/>
        <v>2645573.56</v>
      </c>
    </row>
    <row r="79" spans="2:8" ht="12.75">
      <c r="B79" s="26"/>
      <c r="C79" s="35"/>
      <c r="D79" s="49" t="s">
        <v>29</v>
      </c>
      <c r="E79" s="50" t="s">
        <v>30</v>
      </c>
      <c r="F79" s="33">
        <v>131510</v>
      </c>
      <c r="G79" s="31">
        <v>-10277.44</v>
      </c>
      <c r="H79" s="31">
        <f>SUM(F79:G79)</f>
        <v>121232.56</v>
      </c>
    </row>
    <row r="80" spans="2:8" ht="12.75">
      <c r="B80" s="26"/>
      <c r="C80" s="35"/>
      <c r="D80" s="49" t="s">
        <v>87</v>
      </c>
      <c r="E80" s="50" t="s">
        <v>31</v>
      </c>
      <c r="F80" s="33">
        <v>10145</v>
      </c>
      <c r="G80" s="31">
        <v>2800</v>
      </c>
      <c r="H80" s="31">
        <f>SUM(F80:G80)</f>
        <v>12945</v>
      </c>
    </row>
    <row r="81" spans="2:8" ht="12.75">
      <c r="B81" s="26"/>
      <c r="C81" s="51"/>
      <c r="D81" s="37" t="s">
        <v>22</v>
      </c>
      <c r="E81" s="38" t="s">
        <v>23</v>
      </c>
      <c r="F81" s="36">
        <v>9400</v>
      </c>
      <c r="G81" s="31">
        <v>5300</v>
      </c>
      <c r="H81" s="31">
        <f>SUM(F81:G81)</f>
        <v>14700</v>
      </c>
    </row>
    <row r="82" spans="2:8" ht="12.75">
      <c r="B82" s="26"/>
      <c r="C82" s="51"/>
      <c r="D82" s="37" t="s">
        <v>74</v>
      </c>
      <c r="E82" s="38" t="s">
        <v>99</v>
      </c>
      <c r="F82" s="36">
        <v>150000</v>
      </c>
      <c r="G82" s="31">
        <v>-100000</v>
      </c>
      <c r="H82" s="31">
        <f>SUM(F82:G82)</f>
        <v>50000</v>
      </c>
    </row>
    <row r="83" spans="2:8" ht="12.75">
      <c r="B83" s="26"/>
      <c r="C83" s="9" t="s">
        <v>20</v>
      </c>
      <c r="D83" s="27"/>
      <c r="E83" s="32" t="s">
        <v>21</v>
      </c>
      <c r="F83" s="34">
        <v>1436327</v>
      </c>
      <c r="G83" s="30">
        <f>SUM(G84:G86)</f>
        <v>-6476.12</v>
      </c>
      <c r="H83" s="30">
        <f t="shared" si="3"/>
        <v>1429850.88</v>
      </c>
    </row>
    <row r="84" spans="2:8" ht="12.75">
      <c r="B84" s="26"/>
      <c r="C84" s="35"/>
      <c r="D84" s="49" t="s">
        <v>29</v>
      </c>
      <c r="E84" s="50" t="s">
        <v>30</v>
      </c>
      <c r="F84" s="33">
        <v>71500</v>
      </c>
      <c r="G84" s="31">
        <v>-7776.12</v>
      </c>
      <c r="H84" s="31">
        <f>SUM(F84:G84)</f>
        <v>63723.88</v>
      </c>
    </row>
    <row r="85" spans="2:8" ht="12.75">
      <c r="B85" s="26"/>
      <c r="C85" s="35"/>
      <c r="D85" s="49" t="s">
        <v>87</v>
      </c>
      <c r="E85" s="50" t="s">
        <v>31</v>
      </c>
      <c r="F85" s="33">
        <v>2900</v>
      </c>
      <c r="G85" s="31">
        <v>700</v>
      </c>
      <c r="H85" s="31">
        <f t="shared" si="3"/>
        <v>3600</v>
      </c>
    </row>
    <row r="86" spans="2:8" ht="12.75">
      <c r="B86" s="26"/>
      <c r="C86" s="35"/>
      <c r="D86" s="37" t="s">
        <v>22</v>
      </c>
      <c r="E86" s="38" t="s">
        <v>23</v>
      </c>
      <c r="F86" s="33">
        <v>3000</v>
      </c>
      <c r="G86" s="31">
        <v>600</v>
      </c>
      <c r="H86" s="31">
        <f t="shared" si="3"/>
        <v>3600</v>
      </c>
    </row>
    <row r="87" spans="2:8" ht="12.75">
      <c r="B87" s="26"/>
      <c r="C87" s="9" t="s">
        <v>88</v>
      </c>
      <c r="D87" s="27"/>
      <c r="E87" s="32" t="s">
        <v>89</v>
      </c>
      <c r="F87" s="34">
        <v>136510</v>
      </c>
      <c r="G87" s="30">
        <f>SUM(G88:G88)</f>
        <v>-974.77</v>
      </c>
      <c r="H87" s="30">
        <f aca="true" t="shared" si="4" ref="H87:H111">SUM(F87:G87)</f>
        <v>135535.23</v>
      </c>
    </row>
    <row r="88" spans="2:8" ht="12.75">
      <c r="B88" s="26"/>
      <c r="C88" s="35"/>
      <c r="D88" s="49" t="s">
        <v>29</v>
      </c>
      <c r="E88" s="50" t="s">
        <v>30</v>
      </c>
      <c r="F88" s="33">
        <v>7100</v>
      </c>
      <c r="G88" s="31">
        <v>-974.77</v>
      </c>
      <c r="H88" s="31">
        <f t="shared" si="4"/>
        <v>6125.23</v>
      </c>
    </row>
    <row r="89" spans="2:8" ht="12.75">
      <c r="B89" s="39" t="s">
        <v>25</v>
      </c>
      <c r="C89" s="5"/>
      <c r="D89" s="6"/>
      <c r="E89" s="7" t="s">
        <v>26</v>
      </c>
      <c r="F89" s="8">
        <v>3239810</v>
      </c>
      <c r="G89" s="8">
        <f>SUM(G90,)</f>
        <v>-10000</v>
      </c>
      <c r="H89" s="8">
        <f t="shared" si="4"/>
        <v>3229810</v>
      </c>
    </row>
    <row r="90" spans="2:8" ht="12.75">
      <c r="B90" s="26"/>
      <c r="C90" s="40" t="s">
        <v>90</v>
      </c>
      <c r="D90" s="41"/>
      <c r="E90" s="9" t="s">
        <v>91</v>
      </c>
      <c r="F90" s="42">
        <v>180925</v>
      </c>
      <c r="G90" s="42">
        <f>SUM(G91)</f>
        <v>-10000</v>
      </c>
      <c r="H90" s="47">
        <f t="shared" si="4"/>
        <v>170925</v>
      </c>
    </row>
    <row r="91" spans="2:8" ht="12.75">
      <c r="B91" s="26"/>
      <c r="C91" s="40"/>
      <c r="D91" s="10">
        <v>4330</v>
      </c>
      <c r="E91" s="43" t="s">
        <v>92</v>
      </c>
      <c r="F91" s="44">
        <v>180925</v>
      </c>
      <c r="G91" s="44">
        <v>-10000</v>
      </c>
      <c r="H91" s="45">
        <f t="shared" si="4"/>
        <v>170925</v>
      </c>
    </row>
    <row r="92" spans="2:8" ht="25.5" customHeight="1">
      <c r="B92" s="26"/>
      <c r="C92" s="40" t="s">
        <v>93</v>
      </c>
      <c r="D92" s="59"/>
      <c r="E92" s="60" t="s">
        <v>94</v>
      </c>
      <c r="F92" s="42">
        <v>199627</v>
      </c>
      <c r="G92" s="42">
        <f>SUM(G93:G96)</f>
        <v>-7000</v>
      </c>
      <c r="H92" s="47">
        <f t="shared" si="4"/>
        <v>192627</v>
      </c>
    </row>
    <row r="93" spans="2:8" ht="13.5" thickBot="1">
      <c r="B93" s="26"/>
      <c r="C93" s="40"/>
      <c r="D93" s="61" t="s">
        <v>95</v>
      </c>
      <c r="E93" s="62" t="s">
        <v>96</v>
      </c>
      <c r="F93" s="44">
        <v>199627</v>
      </c>
      <c r="G93" s="44">
        <v>-7000</v>
      </c>
      <c r="H93" s="45">
        <f t="shared" si="4"/>
        <v>192627</v>
      </c>
    </row>
    <row r="94" spans="2:8" ht="12.75">
      <c r="B94" s="26"/>
      <c r="C94" s="63" t="s">
        <v>97</v>
      </c>
      <c r="D94" s="63"/>
      <c r="E94" s="64" t="s">
        <v>98</v>
      </c>
      <c r="F94" s="42">
        <v>380197</v>
      </c>
      <c r="G94" s="42">
        <f>SUM(G95:G96)</f>
        <v>0</v>
      </c>
      <c r="H94" s="47">
        <f t="shared" si="4"/>
        <v>380197</v>
      </c>
    </row>
    <row r="95" spans="2:8" ht="12.75">
      <c r="B95" s="26"/>
      <c r="C95" s="40"/>
      <c r="D95" s="49" t="s">
        <v>87</v>
      </c>
      <c r="E95" s="50" t="s">
        <v>31</v>
      </c>
      <c r="F95" s="44">
        <v>936</v>
      </c>
      <c r="G95" s="44">
        <v>16</v>
      </c>
      <c r="H95" s="45">
        <f t="shared" si="4"/>
        <v>952</v>
      </c>
    </row>
    <row r="96" spans="2:8" ht="22.5">
      <c r="B96" s="26"/>
      <c r="C96" s="40"/>
      <c r="D96" s="10">
        <v>4610</v>
      </c>
      <c r="E96" s="43" t="s">
        <v>73</v>
      </c>
      <c r="F96" s="44">
        <v>488</v>
      </c>
      <c r="G96" s="44">
        <v>-16</v>
      </c>
      <c r="H96" s="45">
        <f t="shared" si="4"/>
        <v>472</v>
      </c>
    </row>
    <row r="97" spans="2:8" ht="12.75">
      <c r="B97" s="26"/>
      <c r="C97" s="40" t="s">
        <v>27</v>
      </c>
      <c r="D97" s="41"/>
      <c r="E97" s="9" t="s">
        <v>28</v>
      </c>
      <c r="F97" s="42">
        <v>184113</v>
      </c>
      <c r="G97" s="42">
        <f>SUM(G98:G100)</f>
        <v>7000</v>
      </c>
      <c r="H97" s="47">
        <f t="shared" si="4"/>
        <v>191113</v>
      </c>
    </row>
    <row r="98" spans="2:8" ht="12.75">
      <c r="B98" s="26"/>
      <c r="C98" s="40"/>
      <c r="D98" s="10">
        <v>3110</v>
      </c>
      <c r="E98" s="43" t="s">
        <v>32</v>
      </c>
      <c r="F98" s="44">
        <v>156235</v>
      </c>
      <c r="G98" s="44">
        <v>7592</v>
      </c>
      <c r="H98" s="45">
        <f t="shared" si="4"/>
        <v>163827</v>
      </c>
    </row>
    <row r="99" spans="2:8" ht="12.75">
      <c r="B99" s="26"/>
      <c r="C99" s="40"/>
      <c r="D99" s="37" t="s">
        <v>19</v>
      </c>
      <c r="E99" s="38" t="s">
        <v>50</v>
      </c>
      <c r="F99" s="44">
        <v>1062</v>
      </c>
      <c r="G99" s="44">
        <v>154</v>
      </c>
      <c r="H99" s="45">
        <f t="shared" si="4"/>
        <v>1216</v>
      </c>
    </row>
    <row r="100" spans="2:8" ht="12.75">
      <c r="B100" s="26"/>
      <c r="C100" s="40"/>
      <c r="D100" s="55" t="s">
        <v>49</v>
      </c>
      <c r="E100" s="43" t="s">
        <v>46</v>
      </c>
      <c r="F100" s="44">
        <v>14816</v>
      </c>
      <c r="G100" s="44">
        <v>-746</v>
      </c>
      <c r="H100" s="45">
        <f t="shared" si="4"/>
        <v>14070</v>
      </c>
    </row>
    <row r="101" spans="2:8" ht="12.75">
      <c r="B101" s="39" t="s">
        <v>75</v>
      </c>
      <c r="C101" s="5"/>
      <c r="D101" s="6"/>
      <c r="E101" s="7" t="s">
        <v>76</v>
      </c>
      <c r="F101" s="8">
        <v>135970</v>
      </c>
      <c r="G101" s="8">
        <f>SUM(G104,G102)</f>
        <v>94552.33</v>
      </c>
      <c r="H101" s="8">
        <f t="shared" si="4"/>
        <v>230522.33000000002</v>
      </c>
    </row>
    <row r="102" spans="2:8" ht="12.75">
      <c r="B102" s="56"/>
      <c r="C102" s="40" t="s">
        <v>85</v>
      </c>
      <c r="D102" s="41"/>
      <c r="E102" s="9" t="s">
        <v>86</v>
      </c>
      <c r="F102" s="42">
        <v>113970</v>
      </c>
      <c r="G102" s="42">
        <f>SUM(G103:G103)</f>
        <v>-371.67</v>
      </c>
      <c r="H102" s="47">
        <f t="shared" si="4"/>
        <v>113598.33</v>
      </c>
    </row>
    <row r="103" spans="2:8" ht="12.75">
      <c r="B103" s="56"/>
      <c r="C103" s="40"/>
      <c r="D103" s="10">
        <v>4040</v>
      </c>
      <c r="E103" s="57" t="s">
        <v>30</v>
      </c>
      <c r="F103" s="44">
        <v>5150</v>
      </c>
      <c r="G103" s="44">
        <v>-371.67</v>
      </c>
      <c r="H103" s="45">
        <f t="shared" si="4"/>
        <v>4778.33</v>
      </c>
    </row>
    <row r="104" spans="2:8" ht="12.75">
      <c r="B104" s="46"/>
      <c r="C104" s="40" t="s">
        <v>77</v>
      </c>
      <c r="D104" s="41"/>
      <c r="E104" s="9" t="s">
        <v>78</v>
      </c>
      <c r="F104" s="42">
        <v>15000</v>
      </c>
      <c r="G104" s="42">
        <f>SUM(G105:G106)</f>
        <v>94924</v>
      </c>
      <c r="H104" s="47">
        <f t="shared" si="4"/>
        <v>109924</v>
      </c>
    </row>
    <row r="105" spans="2:8" ht="12.75">
      <c r="B105" s="46"/>
      <c r="C105" s="40"/>
      <c r="D105" s="10">
        <v>3240</v>
      </c>
      <c r="E105" s="57" t="s">
        <v>83</v>
      </c>
      <c r="F105" s="44">
        <v>15000</v>
      </c>
      <c r="G105" s="44">
        <v>93804</v>
      </c>
      <c r="H105" s="45">
        <f t="shared" si="4"/>
        <v>108804</v>
      </c>
    </row>
    <row r="106" spans="2:8" ht="12.75">
      <c r="B106" s="46"/>
      <c r="C106" s="40"/>
      <c r="D106" s="10">
        <v>3260</v>
      </c>
      <c r="E106" s="58" t="s">
        <v>84</v>
      </c>
      <c r="F106" s="44">
        <v>0</v>
      </c>
      <c r="G106" s="44">
        <v>1120</v>
      </c>
      <c r="H106" s="45">
        <f t="shared" si="4"/>
        <v>1120</v>
      </c>
    </row>
    <row r="107" spans="2:8" ht="12.75">
      <c r="B107" s="39" t="s">
        <v>100</v>
      </c>
      <c r="C107" s="5"/>
      <c r="D107" s="6"/>
      <c r="E107" s="7" t="s">
        <v>101</v>
      </c>
      <c r="F107" s="8">
        <v>41483</v>
      </c>
      <c r="G107" s="8">
        <f>SUM(G108)</f>
        <v>0</v>
      </c>
      <c r="H107" s="8">
        <f>SUM(F107:G107)</f>
        <v>41483</v>
      </c>
    </row>
    <row r="108" spans="2:8" ht="21.75">
      <c r="B108" s="56"/>
      <c r="C108" s="40" t="s">
        <v>102</v>
      </c>
      <c r="D108" s="41"/>
      <c r="E108" s="9" t="s">
        <v>103</v>
      </c>
      <c r="F108" s="42">
        <v>41483</v>
      </c>
      <c r="G108" s="42">
        <f>SUM(G109:G110)</f>
        <v>0</v>
      </c>
      <c r="H108" s="47">
        <f>SUM(F108:G108)</f>
        <v>41483</v>
      </c>
    </row>
    <row r="109" spans="2:8" ht="22.5">
      <c r="B109" s="56"/>
      <c r="C109" s="40"/>
      <c r="D109" s="10">
        <v>2480</v>
      </c>
      <c r="E109" s="57" t="s">
        <v>105</v>
      </c>
      <c r="F109" s="44">
        <v>0</v>
      </c>
      <c r="G109" s="44">
        <v>5000</v>
      </c>
      <c r="H109" s="45">
        <f>SUM(F109:G109)</f>
        <v>5000</v>
      </c>
    </row>
    <row r="110" spans="2:8" ht="56.25">
      <c r="B110" s="46"/>
      <c r="C110" s="40"/>
      <c r="D110" s="10">
        <v>2830</v>
      </c>
      <c r="E110" s="65" t="s">
        <v>104</v>
      </c>
      <c r="F110" s="44">
        <v>25000</v>
      </c>
      <c r="G110" s="44">
        <v>-5000</v>
      </c>
      <c r="H110" s="45">
        <f>SUM(F110:G110)</f>
        <v>20000</v>
      </c>
    </row>
    <row r="111" spans="2:8" ht="12.75">
      <c r="B111" s="12"/>
      <c r="C111" s="12"/>
      <c r="D111" s="12"/>
      <c r="E111" s="13" t="s">
        <v>6</v>
      </c>
      <c r="F111" s="14">
        <v>13744070.99</v>
      </c>
      <c r="G111" s="14">
        <f>SUM(G59,G62,G66,G77,G89,G101,G74)</f>
        <v>1025153.3999999999</v>
      </c>
      <c r="H111" s="15">
        <f t="shared" si="4"/>
        <v>14769224.39</v>
      </c>
    </row>
    <row r="216" ht="12.75">
      <c r="C216" t="s">
        <v>7</v>
      </c>
    </row>
    <row r="217" ht="12.75">
      <c r="C217" t="s">
        <v>8</v>
      </c>
    </row>
    <row r="220" spans="3:5" ht="12.75">
      <c r="C220" s="1" t="s">
        <v>9</v>
      </c>
      <c r="D220" s="1"/>
      <c r="E220" s="1"/>
    </row>
    <row r="221" ht="12.75">
      <c r="F221" s="1"/>
    </row>
    <row r="223" spans="3:8" ht="33.75">
      <c r="C223" s="16" t="s">
        <v>1</v>
      </c>
      <c r="D223" s="3" t="s">
        <v>2</v>
      </c>
      <c r="E223" s="4" t="s">
        <v>3</v>
      </c>
      <c r="F223" s="4" t="s">
        <v>4</v>
      </c>
      <c r="G223" s="17" t="s">
        <v>5</v>
      </c>
      <c r="H223" s="17" t="s">
        <v>10</v>
      </c>
    </row>
    <row r="224" spans="3:8" ht="12.75">
      <c r="C224" s="17"/>
      <c r="D224" s="3"/>
      <c r="E224" s="4"/>
      <c r="F224" s="18"/>
      <c r="G224" s="18"/>
      <c r="H224" s="18"/>
    </row>
    <row r="225" spans="3:8" ht="12.75">
      <c r="C225" s="17"/>
      <c r="D225" s="3"/>
      <c r="E225" s="4"/>
      <c r="F225" s="18"/>
      <c r="G225" s="18"/>
      <c r="H225" s="18"/>
    </row>
    <row r="226" spans="3:8" ht="12.75">
      <c r="C226" s="19"/>
      <c r="D226" s="10"/>
      <c r="E226" s="11"/>
      <c r="F226" s="20"/>
      <c r="G226" s="20"/>
      <c r="H226" s="20"/>
    </row>
    <row r="227" spans="3:8" ht="12.75">
      <c r="C227" s="19"/>
      <c r="D227" s="10"/>
      <c r="E227" s="11"/>
      <c r="F227" s="20"/>
      <c r="G227" s="20"/>
      <c r="H227" s="20"/>
    </row>
    <row r="228" spans="3:8" ht="12.75">
      <c r="C228" s="19"/>
      <c r="D228" s="10"/>
      <c r="E228" s="11"/>
      <c r="F228" s="20"/>
      <c r="G228" s="20"/>
      <c r="H228" s="20"/>
    </row>
    <row r="229" spans="3:8" ht="12.75">
      <c r="C229" s="19"/>
      <c r="D229" s="10"/>
      <c r="E229" s="11"/>
      <c r="F229" s="20"/>
      <c r="G229" s="20"/>
      <c r="H229" s="20"/>
    </row>
    <row r="230" spans="3:8" ht="12.75">
      <c r="C230" s="19"/>
      <c r="D230" s="10"/>
      <c r="E230" s="11"/>
      <c r="F230" s="20"/>
      <c r="G230" s="20"/>
      <c r="H230" s="20"/>
    </row>
    <row r="231" spans="3:8" ht="12.75">
      <c r="C231" s="21"/>
      <c r="D231" s="22"/>
      <c r="E231" s="23" t="s">
        <v>11</v>
      </c>
      <c r="F231" s="24"/>
      <c r="G231" s="25"/>
      <c r="H231" s="25">
        <v>9109043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2012-05-02T08:08:05Z</cp:lastPrinted>
  <dcterms:modified xsi:type="dcterms:W3CDTF">2012-05-02T08:08:12Z</dcterms:modified>
  <cp:category/>
  <cp:version/>
  <cp:contentType/>
  <cp:contentStatus/>
</cp:coreProperties>
</file>