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<sst xmlns="http://schemas.openxmlformats.org/spreadsheetml/2006/main" count="183" uniqueCount="95">
  <si>
    <t xml:space="preserve">    </t>
  </si>
  <si>
    <t>Załącznik Nr 1 do Zarządzenia Wójta  Gminy   Sorkwity</t>
  </si>
  <si>
    <t>Dział</t>
  </si>
  <si>
    <t>Rozdział</t>
  </si>
  <si>
    <t>§</t>
  </si>
  <si>
    <t>Treść</t>
  </si>
  <si>
    <t>Dochody przed zmianą</t>
  </si>
  <si>
    <t>Zmiana dochodów</t>
  </si>
  <si>
    <t>Dochody  po zmianach</t>
  </si>
  <si>
    <t>852</t>
  </si>
  <si>
    <t>Razem :</t>
  </si>
  <si>
    <t>Wydatki przed zmianą</t>
  </si>
  <si>
    <t xml:space="preserve">zmiana wydatków </t>
  </si>
  <si>
    <t>Wydatki po zmianie</t>
  </si>
  <si>
    <t>Załącznik Nr 2 do uchwały Rady  Gminy  w  Sorkwitach</t>
  </si>
  <si>
    <t xml:space="preserve">  Nr  XXIX/183/05  dnia24 listopada   2005r</t>
  </si>
  <si>
    <t>Plan wydatków budżetu Gminy na 2005r.</t>
  </si>
  <si>
    <t xml:space="preserve">Zmiana wydatków </t>
  </si>
  <si>
    <t>Wydatki  po zmianach</t>
  </si>
  <si>
    <t xml:space="preserve">Razem </t>
  </si>
  <si>
    <t xml:space="preserve">Pomoc Społeczna </t>
  </si>
  <si>
    <t>2030</t>
  </si>
  <si>
    <t xml:space="preserve">Dotacje celowe otrzymane z budżetu państwa na realizację własnych  zadań bieżących </t>
  </si>
  <si>
    <t>3110</t>
  </si>
  <si>
    <t>85216</t>
  </si>
  <si>
    <t>Zasiłki stałe</t>
  </si>
  <si>
    <t xml:space="preserve">Świadczenia społeczne </t>
  </si>
  <si>
    <t>2010</t>
  </si>
  <si>
    <t>Dotacje celowe otrzymane z budżetu państwa na realizację zadań bieżących z zakresu administracji rządowej</t>
  </si>
  <si>
    <t>85212</t>
  </si>
  <si>
    <t>Świadczenia rodzinne ,zaliczka alimentacyjna oraz składki na ubezpieczenia emerytalne i rentowe z ubezpieczenia społecznego</t>
  </si>
  <si>
    <t>85213</t>
  </si>
  <si>
    <t>Składki na ubezpieczenia zdrowotne opłacane za osoby pobierające niektóre świadczenia z pomocy społecznej , niektóre świadczenia rodzinne oraz za osoby uczestniczace w zajęciach centrum integracji społecznej</t>
  </si>
  <si>
    <t>4010</t>
  </si>
  <si>
    <t>Wynagrodzenia osobowe pracowników</t>
  </si>
  <si>
    <t>4110</t>
  </si>
  <si>
    <t>Składki na ubezpieczenia społeczne</t>
  </si>
  <si>
    <t>4120</t>
  </si>
  <si>
    <t>4300</t>
  </si>
  <si>
    <t>Zakup usług pozostałych</t>
  </si>
  <si>
    <t>4410</t>
  </si>
  <si>
    <t>Podróże służbowe krajowe</t>
  </si>
  <si>
    <t>Świadczenia społeczne</t>
  </si>
  <si>
    <t>Składki na fundusz pracy</t>
  </si>
  <si>
    <t>4130</t>
  </si>
  <si>
    <t>Składki na ubezpieczenia zdrowotne</t>
  </si>
  <si>
    <t>Ośrodki pomocy społecznej</t>
  </si>
  <si>
    <t>Dotacje celowe otrzymane z budżetu państwa na realizację własnych zadań bieżących</t>
  </si>
  <si>
    <t>85219</t>
  </si>
  <si>
    <t>85214</t>
  </si>
  <si>
    <t>Zasiłki i pomoc w naturze oraz składki na ubezpieczenia społeczne</t>
  </si>
  <si>
    <t>010</t>
  </si>
  <si>
    <t>Rolnictwo i łowiectwo</t>
  </si>
  <si>
    <t>01095</t>
  </si>
  <si>
    <t>Pozostała działalność</t>
  </si>
  <si>
    <t>85295</t>
  </si>
  <si>
    <t>Składki ZUS</t>
  </si>
  <si>
    <t>Składki FP</t>
  </si>
  <si>
    <t>4210</t>
  </si>
  <si>
    <t>Zakup materiałów i wyposażenia</t>
  </si>
  <si>
    <t>4430</t>
  </si>
  <si>
    <t>Rózne opłaty i składki</t>
  </si>
  <si>
    <t>4280</t>
  </si>
  <si>
    <t>Zakup usług zdrowotnych</t>
  </si>
  <si>
    <t>Wydatki budżetu Gminy na 2011r.</t>
  </si>
  <si>
    <t xml:space="preserve">Administracja publiczna </t>
  </si>
  <si>
    <t>75023</t>
  </si>
  <si>
    <t xml:space="preserve">Urzędy gmin </t>
  </si>
  <si>
    <t>4700</t>
  </si>
  <si>
    <t xml:space="preserve">Szkolenia pracowników niebędacych członkami korpusu służby cywilnej </t>
  </si>
  <si>
    <t xml:space="preserve">  </t>
  </si>
  <si>
    <t xml:space="preserve">Pomoc społeczna </t>
  </si>
  <si>
    <t>4580</t>
  </si>
  <si>
    <t xml:space="preserve">Pozostałe odsetki </t>
  </si>
  <si>
    <t>750</t>
  </si>
  <si>
    <t xml:space="preserve">Urzędy naczelnych organów władzy państwowej, kontroli i ochrony prawa oraz sądownictwa </t>
  </si>
  <si>
    <t>751</t>
  </si>
  <si>
    <t>4170</t>
  </si>
  <si>
    <t>Wynagrodzenia bezosobowe</t>
  </si>
  <si>
    <t>75108</t>
  </si>
  <si>
    <t>Wybory do Sejmu i Senatu</t>
  </si>
  <si>
    <t>4440</t>
  </si>
  <si>
    <t>Odpis na ZFŚS</t>
  </si>
  <si>
    <t>85202</t>
  </si>
  <si>
    <t>Domy Pomocy Społecznej</t>
  </si>
  <si>
    <t>4330</t>
  </si>
  <si>
    <t>Zakup usług przez j.s.t.od innych j.s.t.</t>
  </si>
  <si>
    <t>4370</t>
  </si>
  <si>
    <t>Opłaty z tytułu zakupu usług telekomunikacyjnych telefonii stacjonarnej</t>
  </si>
  <si>
    <t>Nr 102/2011 z dnia 8 listopada 2011r.</t>
  </si>
  <si>
    <t>Dochody budżetu Gminy na 2011r.</t>
  </si>
  <si>
    <t>Załącznik Nr 2 do Zarządzenia Wójta  Gminy   Sorkwity</t>
  </si>
  <si>
    <t>Załącznik Nr 4 do Zarządzenia Wójta  Gminy   Sorkwity</t>
  </si>
  <si>
    <t>Wójt Gminy Sorkwity</t>
  </si>
  <si>
    <t>(-) Józef Maciejewski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</si>
</sst>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49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9" fontId="4" fillId="0" borderId="2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2" fillId="0" borderId="3" xfId="0" applyNumberFormat="1" applyFont="1" applyBorder="1" applyAlignment="1">
      <alignment wrapText="1"/>
    </xf>
    <xf numFmtId="4" fontId="2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right" wrapText="1"/>
    </xf>
    <xf numFmtId="49" fontId="2" fillId="3" borderId="1" xfId="0" applyNumberFormat="1" applyFont="1" applyFill="1" applyBorder="1" applyAlignment="1">
      <alignment horizontal="left"/>
    </xf>
    <xf numFmtId="49" fontId="3" fillId="0" borderId="4" xfId="0" applyNumberFormat="1" applyFont="1" applyBorder="1" applyAlignment="1">
      <alignment horizontal="left" wrapText="1"/>
    </xf>
    <xf numFmtId="4" fontId="4" fillId="0" borderId="5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0" fontId="4" fillId="0" borderId="6" xfId="0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49" fontId="2" fillId="0" borderId="8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/>
    </xf>
    <xf numFmtId="4" fontId="4" fillId="3" borderId="1" xfId="0" applyNumberFormat="1" applyFont="1" applyFill="1" applyBorder="1" applyAlignment="1">
      <alignment horizontal="right" wrapText="1"/>
    </xf>
    <xf numFmtId="49" fontId="2" fillId="0" borderId="9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wrapText="1"/>
    </xf>
    <xf numFmtId="49" fontId="4" fillId="0" borderId="8" xfId="0" applyNumberFormat="1" applyFont="1" applyBorder="1" applyAlignment="1">
      <alignment horizontal="left" wrapText="1"/>
    </xf>
    <xf numFmtId="4" fontId="4" fillId="0" borderId="7" xfId="0" applyNumberFormat="1" applyFont="1" applyBorder="1" applyAlignment="1">
      <alignment horizontal="right" wrapText="1"/>
    </xf>
    <xf numFmtId="49" fontId="3" fillId="0" borderId="7" xfId="0" applyNumberFormat="1" applyFont="1" applyBorder="1" applyAlignment="1">
      <alignment horizontal="left" wrapText="1"/>
    </xf>
    <xf numFmtId="4" fontId="4" fillId="0" borderId="0" xfId="0" applyNumberFormat="1" applyFont="1" applyAlignment="1">
      <alignment horizontal="right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wrapText="1"/>
    </xf>
    <xf numFmtId="49" fontId="3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49" fontId="2" fillId="0" borderId="10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2" fillId="0" borderId="7" xfId="0" applyNumberFormat="1" applyFont="1" applyBorder="1" applyAlignment="1">
      <alignment wrapText="1"/>
    </xf>
    <xf numFmtId="4" fontId="2" fillId="4" borderId="13" xfId="0" applyNumberFormat="1" applyFont="1" applyFill="1" applyBorder="1" applyAlignment="1">
      <alignment vertical="top" wrapText="1"/>
    </xf>
    <xf numFmtId="4" fontId="3" fillId="0" borderId="12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2" fillId="4" borderId="13" xfId="0" applyNumberFormat="1" applyFont="1" applyFill="1" applyBorder="1" applyAlignment="1">
      <alignment wrapText="1"/>
    </xf>
    <xf numFmtId="49" fontId="2" fillId="0" borderId="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4" borderId="13" xfId="0" applyNumberFormat="1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wrapText="1"/>
    </xf>
    <xf numFmtId="4" fontId="2" fillId="4" borderId="14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" fontId="3" fillId="0" borderId="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B71">
      <selection activeCell="F75" sqref="F75:G76"/>
    </sheetView>
  </sheetViews>
  <sheetFormatPr defaultColWidth="9.140625" defaultRowHeight="12.75"/>
  <cols>
    <col min="1" max="1" width="0" style="0" hidden="1" customWidth="1"/>
    <col min="2" max="2" width="4.421875" style="0" customWidth="1"/>
    <col min="3" max="3" width="7.421875" style="0" customWidth="1"/>
    <col min="4" max="4" width="5.7109375" style="0" customWidth="1"/>
    <col min="5" max="5" width="31.7109375" style="0" customWidth="1"/>
    <col min="6" max="7" width="10.57421875" style="0" customWidth="1"/>
    <col min="8" max="8" width="11.8515625" style="0" customWidth="1"/>
  </cols>
  <sheetData>
    <row r="1" spans="1:2" ht="12.75">
      <c r="A1" s="1" t="s">
        <v>0</v>
      </c>
      <c r="B1" s="1"/>
    </row>
    <row r="2" spans="1:2" ht="12.75">
      <c r="A2" s="1"/>
      <c r="B2" s="1"/>
    </row>
    <row r="3" spans="1:10" ht="12.75">
      <c r="A3" s="1"/>
      <c r="B3" s="1"/>
      <c r="D3" s="1" t="s">
        <v>1</v>
      </c>
      <c r="E3" s="1"/>
      <c r="F3" s="1"/>
      <c r="J3" s="2"/>
    </row>
    <row r="4" spans="4:10" ht="12.75">
      <c r="D4" s="33" t="s">
        <v>89</v>
      </c>
      <c r="E4" s="1"/>
      <c r="F4" s="1"/>
      <c r="J4" s="2"/>
    </row>
    <row r="6" spans="1:11" ht="12.75">
      <c r="A6" s="1"/>
      <c r="B6" s="1"/>
      <c r="D6" s="4" t="s">
        <v>90</v>
      </c>
      <c r="E6" s="1"/>
      <c r="G6" s="1"/>
      <c r="J6" s="3"/>
      <c r="K6" s="3"/>
    </row>
    <row r="7" spans="10:11" ht="12.75">
      <c r="J7" s="3"/>
      <c r="K7" s="3"/>
    </row>
    <row r="8" spans="10:11" ht="12.75">
      <c r="J8" s="3"/>
      <c r="K8" s="3"/>
    </row>
    <row r="9" spans="2:11" ht="33.75">
      <c r="B9" s="5" t="s">
        <v>2</v>
      </c>
      <c r="C9" s="6" t="s">
        <v>3</v>
      </c>
      <c r="D9" s="7" t="s">
        <v>4</v>
      </c>
      <c r="E9" s="7" t="s">
        <v>5</v>
      </c>
      <c r="F9" s="8" t="s">
        <v>6</v>
      </c>
      <c r="G9" s="6" t="s">
        <v>7</v>
      </c>
      <c r="H9" s="6" t="s">
        <v>8</v>
      </c>
      <c r="J9" s="3"/>
      <c r="K9" s="3"/>
    </row>
    <row r="10" spans="2:11" ht="12.75">
      <c r="B10" s="67" t="s">
        <v>51</v>
      </c>
      <c r="C10" s="67"/>
      <c r="D10" s="67"/>
      <c r="E10" s="68" t="s">
        <v>52</v>
      </c>
      <c r="F10" s="41">
        <v>163573.81</v>
      </c>
      <c r="G10" s="41">
        <f>SUM(G11)</f>
        <v>177986.4</v>
      </c>
      <c r="H10" s="41">
        <f>SUM(F10:G10)</f>
        <v>341560.20999999996</v>
      </c>
      <c r="J10" s="3"/>
      <c r="K10" s="3"/>
    </row>
    <row r="11" spans="2:11" ht="12.75">
      <c r="B11" s="69"/>
      <c r="C11" s="71" t="s">
        <v>53</v>
      </c>
      <c r="D11" s="71"/>
      <c r="E11" s="72" t="s">
        <v>54</v>
      </c>
      <c r="F11" s="13">
        <v>113573.81</v>
      </c>
      <c r="G11" s="13">
        <f>SUM(G12)</f>
        <v>177986.4</v>
      </c>
      <c r="H11" s="13">
        <f>SUM(F11:G11)</f>
        <v>291560.20999999996</v>
      </c>
      <c r="J11" s="3"/>
      <c r="K11" s="3"/>
    </row>
    <row r="12" spans="2:11" ht="33.75">
      <c r="B12" s="69"/>
      <c r="C12" s="59"/>
      <c r="D12" s="59" t="s">
        <v>27</v>
      </c>
      <c r="E12" s="60" t="s">
        <v>28</v>
      </c>
      <c r="F12" s="70">
        <v>113573.81</v>
      </c>
      <c r="G12" s="70">
        <v>177986.4</v>
      </c>
      <c r="H12" s="70">
        <f>SUM(F12:G12)</f>
        <v>291560.20999999996</v>
      </c>
      <c r="J12" s="3"/>
      <c r="K12" s="3"/>
    </row>
    <row r="13" spans="2:11" ht="12.75">
      <c r="B13" s="37" t="s">
        <v>9</v>
      </c>
      <c r="C13" s="38"/>
      <c r="D13" s="39"/>
      <c r="E13" s="40" t="s">
        <v>20</v>
      </c>
      <c r="F13" s="41">
        <v>2229080</v>
      </c>
      <c r="G13" s="41">
        <f>SUM(G14,G16,G20,G22,G18,G24)</f>
        <v>303643</v>
      </c>
      <c r="H13" s="41">
        <f aca="true" t="shared" si="0" ref="H13:H26">SUM(F13:G13)</f>
        <v>2532723</v>
      </c>
      <c r="J13" s="3"/>
      <c r="K13" s="3"/>
    </row>
    <row r="14" spans="2:11" ht="42">
      <c r="B14" s="42"/>
      <c r="C14" s="19" t="s">
        <v>29</v>
      </c>
      <c r="D14" s="10"/>
      <c r="E14" s="48" t="s">
        <v>30</v>
      </c>
      <c r="F14" s="12">
        <v>1709387</v>
      </c>
      <c r="G14" s="13">
        <f>SUM(G15)</f>
        <v>205251</v>
      </c>
      <c r="H14" s="13">
        <f t="shared" si="0"/>
        <v>1914638</v>
      </c>
      <c r="J14" s="3"/>
      <c r="K14" s="3"/>
    </row>
    <row r="15" spans="2:11" ht="33.75">
      <c r="B15" s="42"/>
      <c r="C15" s="8"/>
      <c r="D15" s="14" t="s">
        <v>27</v>
      </c>
      <c r="E15" s="60" t="s">
        <v>28</v>
      </c>
      <c r="F15" s="16">
        <v>1690187</v>
      </c>
      <c r="G15" s="16">
        <v>205251</v>
      </c>
      <c r="H15" s="16">
        <f t="shared" si="0"/>
        <v>1895438</v>
      </c>
      <c r="J15" s="3"/>
      <c r="K15" s="3"/>
    </row>
    <row r="16" spans="2:11" ht="74.25">
      <c r="B16" s="42"/>
      <c r="C16" s="34" t="s">
        <v>31</v>
      </c>
      <c r="D16" s="34"/>
      <c r="E16" s="65" t="s">
        <v>32</v>
      </c>
      <c r="F16" s="35">
        <v>17519</v>
      </c>
      <c r="G16" s="13">
        <f>SUM(G17:G17)</f>
        <v>2176</v>
      </c>
      <c r="H16" s="13">
        <f t="shared" si="0"/>
        <v>19695</v>
      </c>
      <c r="J16" s="3"/>
      <c r="K16" s="3"/>
    </row>
    <row r="17" spans="2:11" ht="33.75">
      <c r="B17" s="42"/>
      <c r="C17" s="36"/>
      <c r="D17" s="36" t="s">
        <v>27</v>
      </c>
      <c r="E17" s="97" t="s">
        <v>28</v>
      </c>
      <c r="F17" s="44">
        <v>8073</v>
      </c>
      <c r="G17" s="16">
        <v>2176</v>
      </c>
      <c r="H17" s="16">
        <f t="shared" si="0"/>
        <v>10249</v>
      </c>
      <c r="J17" s="3"/>
      <c r="K17" s="3"/>
    </row>
    <row r="18" spans="2:11" ht="21">
      <c r="B18" s="42"/>
      <c r="C18" s="61" t="s">
        <v>49</v>
      </c>
      <c r="D18" s="61"/>
      <c r="E18" s="58" t="s">
        <v>50</v>
      </c>
      <c r="F18" s="62">
        <v>151092</v>
      </c>
      <c r="G18" s="62">
        <f>SUM(G19)</f>
        <v>64608</v>
      </c>
      <c r="H18" s="62">
        <f t="shared" si="0"/>
        <v>215700</v>
      </c>
      <c r="J18" s="3"/>
      <c r="K18" s="3"/>
    </row>
    <row r="19" spans="2:11" ht="33.75">
      <c r="B19" s="42"/>
      <c r="C19" s="36"/>
      <c r="D19" s="14" t="s">
        <v>21</v>
      </c>
      <c r="E19" s="15" t="s">
        <v>22</v>
      </c>
      <c r="F19" s="53">
        <v>151092</v>
      </c>
      <c r="G19" s="53">
        <v>64608</v>
      </c>
      <c r="H19" s="53">
        <f t="shared" si="0"/>
        <v>215700</v>
      </c>
      <c r="J19" s="3"/>
      <c r="K19" s="3"/>
    </row>
    <row r="20" spans="2:11" ht="12.75">
      <c r="B20" s="9"/>
      <c r="C20" s="19" t="s">
        <v>24</v>
      </c>
      <c r="D20" s="10"/>
      <c r="E20" s="11" t="s">
        <v>25</v>
      </c>
      <c r="F20" s="12">
        <v>80661</v>
      </c>
      <c r="G20" s="56">
        <f>SUM(G21)</f>
        <v>8333</v>
      </c>
      <c r="H20" s="56">
        <f t="shared" si="0"/>
        <v>88994</v>
      </c>
      <c r="J20" s="3"/>
      <c r="K20" s="3"/>
    </row>
    <row r="21" spans="2:11" ht="33.75">
      <c r="B21" s="9"/>
      <c r="C21" s="8"/>
      <c r="D21" s="14" t="s">
        <v>21</v>
      </c>
      <c r="E21" s="15" t="s">
        <v>22</v>
      </c>
      <c r="F21" s="16">
        <v>80661</v>
      </c>
      <c r="G21" s="16">
        <v>8333</v>
      </c>
      <c r="H21" s="16">
        <f t="shared" si="0"/>
        <v>88994</v>
      </c>
      <c r="J21" s="3"/>
      <c r="K21" s="3"/>
    </row>
    <row r="22" spans="2:11" ht="12.75">
      <c r="B22" s="9"/>
      <c r="C22" s="57" t="s">
        <v>48</v>
      </c>
      <c r="D22" s="57"/>
      <c r="E22" s="58" t="s">
        <v>46</v>
      </c>
      <c r="F22" s="13">
        <v>87870</v>
      </c>
      <c r="G22" s="13">
        <f>SUM(G23)</f>
        <v>3572</v>
      </c>
      <c r="H22" s="13">
        <f t="shared" si="0"/>
        <v>91442</v>
      </c>
      <c r="J22" s="3"/>
      <c r="K22" s="3"/>
    </row>
    <row r="23" spans="2:11" ht="33.75">
      <c r="B23" s="9"/>
      <c r="C23" s="59"/>
      <c r="D23" s="59" t="s">
        <v>21</v>
      </c>
      <c r="E23" s="60" t="s">
        <v>47</v>
      </c>
      <c r="F23" s="16">
        <v>87870</v>
      </c>
      <c r="G23" s="16">
        <v>3572</v>
      </c>
      <c r="H23" s="16">
        <f t="shared" si="0"/>
        <v>91442</v>
      </c>
      <c r="J23" s="3"/>
      <c r="K23" s="3"/>
    </row>
    <row r="24" spans="2:11" ht="12.75">
      <c r="B24" s="9"/>
      <c r="C24" s="19" t="s">
        <v>55</v>
      </c>
      <c r="D24" s="10"/>
      <c r="E24" s="11" t="s">
        <v>54</v>
      </c>
      <c r="F24" s="12">
        <v>166404</v>
      </c>
      <c r="G24" s="56">
        <f>SUM(G25)</f>
        <v>19703</v>
      </c>
      <c r="H24" s="56">
        <f>SUM(F24:G24)</f>
        <v>186107</v>
      </c>
      <c r="J24" s="3"/>
      <c r="K24" s="3"/>
    </row>
    <row r="25" spans="2:11" ht="33.75">
      <c r="B25" s="9"/>
      <c r="C25" s="8"/>
      <c r="D25" s="14" t="s">
        <v>21</v>
      </c>
      <c r="E25" s="15" t="s">
        <v>22</v>
      </c>
      <c r="F25" s="16">
        <v>166404</v>
      </c>
      <c r="G25" s="16">
        <v>19703</v>
      </c>
      <c r="H25" s="16">
        <f>SUM(F25:G25)</f>
        <v>186107</v>
      </c>
      <c r="J25" s="3"/>
      <c r="K25" s="3"/>
    </row>
    <row r="26" spans="2:11" ht="12.75">
      <c r="B26" s="45"/>
      <c r="C26" s="45"/>
      <c r="D26" s="45"/>
      <c r="E26" s="45" t="s">
        <v>10</v>
      </c>
      <c r="F26" s="46">
        <v>14582095.96</v>
      </c>
      <c r="G26" s="46">
        <f>SUM(G13,G10)</f>
        <v>481629.4</v>
      </c>
      <c r="H26" s="46">
        <f t="shared" si="0"/>
        <v>15063725.360000001</v>
      </c>
      <c r="J26" s="3"/>
      <c r="K26" s="3"/>
    </row>
    <row r="27" spans="10:11" ht="12.75">
      <c r="J27" s="3"/>
      <c r="K27" s="3"/>
    </row>
    <row r="28" ht="12.75">
      <c r="I28" s="21"/>
    </row>
    <row r="29" spans="6:9" ht="12.75">
      <c r="F29" t="s">
        <v>93</v>
      </c>
      <c r="I29" s="21"/>
    </row>
    <row r="30" spans="6:9" ht="12.75">
      <c r="F30" t="s">
        <v>94</v>
      </c>
      <c r="I30" s="21"/>
    </row>
    <row r="37" spans="4:6" ht="12.75">
      <c r="D37" s="33" t="s">
        <v>91</v>
      </c>
      <c r="E37" s="1"/>
      <c r="F37" s="1"/>
    </row>
    <row r="38" spans="4:6" ht="12.75">
      <c r="D38" s="33" t="s">
        <v>89</v>
      </c>
      <c r="E38" s="1"/>
      <c r="F38" s="1"/>
    </row>
    <row r="41" ht="12.75">
      <c r="E41" s="22" t="s">
        <v>64</v>
      </c>
    </row>
    <row r="45" spans="2:8" ht="33.75">
      <c r="B45" s="17" t="s">
        <v>2</v>
      </c>
      <c r="C45" s="17" t="s">
        <v>3</v>
      </c>
      <c r="D45" s="18" t="s">
        <v>4</v>
      </c>
      <c r="E45" s="23" t="s">
        <v>5</v>
      </c>
      <c r="F45" s="17" t="s">
        <v>11</v>
      </c>
      <c r="G45" s="17" t="s">
        <v>12</v>
      </c>
      <c r="H45" s="17" t="s">
        <v>13</v>
      </c>
    </row>
    <row r="46" spans="2:8" ht="12.75">
      <c r="B46" s="37" t="s">
        <v>51</v>
      </c>
      <c r="C46" s="38"/>
      <c r="D46" s="39"/>
      <c r="E46" s="40" t="s">
        <v>52</v>
      </c>
      <c r="F46" s="41">
        <v>186882.21</v>
      </c>
      <c r="G46" s="41">
        <f>SUM(G47)</f>
        <v>177986.4</v>
      </c>
      <c r="H46" s="41">
        <f aca="true" t="shared" si="1" ref="H46:H61">SUM(F46:G46)</f>
        <v>364868.61</v>
      </c>
    </row>
    <row r="47" spans="2:8" ht="12.75">
      <c r="B47" s="79"/>
      <c r="C47" s="77" t="s">
        <v>53</v>
      </c>
      <c r="D47" s="77"/>
      <c r="E47" s="78" t="s">
        <v>54</v>
      </c>
      <c r="F47" s="12">
        <v>130073.81</v>
      </c>
      <c r="G47" s="13">
        <f>SUM(G48:G53)</f>
        <v>177986.4</v>
      </c>
      <c r="H47" s="13">
        <f t="shared" si="1"/>
        <v>308060.20999999996</v>
      </c>
    </row>
    <row r="48" spans="2:8" ht="12.75">
      <c r="B48" s="101"/>
      <c r="C48" s="102"/>
      <c r="D48" s="50" t="s">
        <v>33</v>
      </c>
      <c r="E48" s="51" t="s">
        <v>34</v>
      </c>
      <c r="F48" s="52">
        <v>1000</v>
      </c>
      <c r="G48" s="16">
        <v>1900</v>
      </c>
      <c r="H48" s="16">
        <f t="shared" si="1"/>
        <v>2900</v>
      </c>
    </row>
    <row r="49" spans="2:8" ht="12.75">
      <c r="B49" s="101"/>
      <c r="C49" s="103"/>
      <c r="D49" s="50" t="s">
        <v>35</v>
      </c>
      <c r="E49" s="51" t="s">
        <v>56</v>
      </c>
      <c r="F49" s="52">
        <v>151.9</v>
      </c>
      <c r="G49" s="16">
        <v>288.61</v>
      </c>
      <c r="H49" s="16">
        <f t="shared" si="1"/>
        <v>440.51</v>
      </c>
    </row>
    <row r="50" spans="2:8" ht="12.75">
      <c r="B50" s="101"/>
      <c r="C50" s="103"/>
      <c r="D50" s="50" t="s">
        <v>37</v>
      </c>
      <c r="E50" s="51" t="s">
        <v>57</v>
      </c>
      <c r="F50" s="52">
        <v>24.5</v>
      </c>
      <c r="G50" s="16">
        <v>46.55</v>
      </c>
      <c r="H50" s="16">
        <f t="shared" si="1"/>
        <v>71.05</v>
      </c>
    </row>
    <row r="51" spans="2:8" ht="12.75">
      <c r="B51" s="101"/>
      <c r="C51" s="74"/>
      <c r="D51" s="50" t="s">
        <v>58</v>
      </c>
      <c r="E51" s="51" t="s">
        <v>59</v>
      </c>
      <c r="F51" s="52">
        <v>3512.79</v>
      </c>
      <c r="G51" s="16">
        <v>513.02</v>
      </c>
      <c r="H51" s="16">
        <f t="shared" si="1"/>
        <v>4025.81</v>
      </c>
    </row>
    <row r="52" spans="2:8" ht="12.75">
      <c r="B52" s="101"/>
      <c r="C52" s="74"/>
      <c r="D52" s="50" t="s">
        <v>38</v>
      </c>
      <c r="E52" s="51" t="s">
        <v>39</v>
      </c>
      <c r="F52" s="52">
        <v>14037.75</v>
      </c>
      <c r="G52" s="16">
        <v>741.75</v>
      </c>
      <c r="H52" s="16">
        <f t="shared" si="1"/>
        <v>14779.5</v>
      </c>
    </row>
    <row r="53" spans="2:8" ht="12.75">
      <c r="B53" s="76"/>
      <c r="C53" s="74"/>
      <c r="D53" s="74" t="s">
        <v>60</v>
      </c>
      <c r="E53" s="75" t="s">
        <v>61</v>
      </c>
      <c r="F53" s="52">
        <v>111346.87</v>
      </c>
      <c r="G53" s="16">
        <v>174496.47</v>
      </c>
      <c r="H53" s="16">
        <f t="shared" si="1"/>
        <v>285843.33999999997</v>
      </c>
    </row>
    <row r="54" spans="2:8" ht="12.75">
      <c r="B54" s="37" t="s">
        <v>9</v>
      </c>
      <c r="C54" s="38"/>
      <c r="D54" s="39"/>
      <c r="E54" s="40" t="s">
        <v>20</v>
      </c>
      <c r="F54" s="41">
        <v>2902080</v>
      </c>
      <c r="G54" s="41">
        <f>SUM(G55,G62,G66,G68,G64,G70)</f>
        <v>303643</v>
      </c>
      <c r="H54" s="41">
        <f t="shared" si="1"/>
        <v>3205723</v>
      </c>
    </row>
    <row r="55" spans="2:8" ht="42">
      <c r="B55" s="88"/>
      <c r="C55" s="19" t="s">
        <v>29</v>
      </c>
      <c r="D55" s="49"/>
      <c r="E55" s="48" t="s">
        <v>30</v>
      </c>
      <c r="F55" s="12">
        <v>1694387</v>
      </c>
      <c r="G55" s="13">
        <f>SUM(G56:G61)</f>
        <v>205251</v>
      </c>
      <c r="H55" s="13">
        <f t="shared" si="1"/>
        <v>1899638</v>
      </c>
    </row>
    <row r="56" spans="2:8" ht="12.75">
      <c r="B56" s="89"/>
      <c r="C56" s="65"/>
      <c r="D56" s="50" t="s">
        <v>23</v>
      </c>
      <c r="E56" s="51" t="s">
        <v>42</v>
      </c>
      <c r="F56" s="52">
        <v>1639468</v>
      </c>
      <c r="G56" s="16">
        <v>199120</v>
      </c>
      <c r="H56" s="16">
        <f t="shared" si="1"/>
        <v>1838588</v>
      </c>
    </row>
    <row r="57" spans="2:8" ht="12.75">
      <c r="B57" s="89"/>
      <c r="C57" s="84"/>
      <c r="D57" s="50" t="s">
        <v>33</v>
      </c>
      <c r="E57" s="51" t="s">
        <v>34</v>
      </c>
      <c r="F57" s="52">
        <v>27000</v>
      </c>
      <c r="G57" s="16">
        <v>4200</v>
      </c>
      <c r="H57" s="16">
        <f t="shared" si="1"/>
        <v>31200</v>
      </c>
    </row>
    <row r="58" spans="2:8" ht="12.75">
      <c r="B58" s="89"/>
      <c r="C58" s="84"/>
      <c r="D58" s="50" t="s">
        <v>35</v>
      </c>
      <c r="E58" s="51" t="s">
        <v>36</v>
      </c>
      <c r="F58" s="52">
        <v>4530</v>
      </c>
      <c r="G58" s="16">
        <v>642</v>
      </c>
      <c r="H58" s="16">
        <f t="shared" si="1"/>
        <v>5172</v>
      </c>
    </row>
    <row r="59" spans="2:8" ht="12.75">
      <c r="B59" s="89"/>
      <c r="C59" s="84"/>
      <c r="D59" s="50" t="s">
        <v>37</v>
      </c>
      <c r="E59" s="51" t="s">
        <v>43</v>
      </c>
      <c r="F59" s="52">
        <v>720</v>
      </c>
      <c r="G59" s="16">
        <v>103</v>
      </c>
      <c r="H59" s="16">
        <f t="shared" si="1"/>
        <v>823</v>
      </c>
    </row>
    <row r="60" spans="2:8" ht="12.75">
      <c r="B60" s="89"/>
      <c r="C60" s="84"/>
      <c r="D60" s="50" t="s">
        <v>58</v>
      </c>
      <c r="E60" s="51" t="s">
        <v>59</v>
      </c>
      <c r="F60" s="52">
        <v>4100</v>
      </c>
      <c r="G60" s="16">
        <v>1126</v>
      </c>
      <c r="H60" s="16">
        <f t="shared" si="1"/>
        <v>5226</v>
      </c>
    </row>
    <row r="61" spans="2:8" ht="12.75">
      <c r="B61" s="89"/>
      <c r="C61" s="104"/>
      <c r="D61" s="50" t="s">
        <v>62</v>
      </c>
      <c r="E61" s="51" t="s">
        <v>63</v>
      </c>
      <c r="F61" s="52">
        <v>0</v>
      </c>
      <c r="G61" s="16">
        <v>60</v>
      </c>
      <c r="H61" s="16">
        <f t="shared" si="1"/>
        <v>60</v>
      </c>
    </row>
    <row r="62" spans="2:8" ht="74.25">
      <c r="B62" s="89"/>
      <c r="C62" s="71" t="s">
        <v>31</v>
      </c>
      <c r="D62" s="34"/>
      <c r="E62" s="43" t="s">
        <v>32</v>
      </c>
      <c r="F62" s="12">
        <v>19447</v>
      </c>
      <c r="G62" s="13">
        <f>SUM(G63)</f>
        <v>2176</v>
      </c>
      <c r="H62" s="13">
        <f aca="true" t="shared" si="2" ref="H62:H72">SUM(F62:G62)</f>
        <v>21623</v>
      </c>
    </row>
    <row r="63" spans="2:8" ht="12.75">
      <c r="B63" s="89"/>
      <c r="C63" s="106"/>
      <c r="D63" s="63" t="s">
        <v>44</v>
      </c>
      <c r="E63" s="47" t="s">
        <v>45</v>
      </c>
      <c r="F63" s="64">
        <v>19447</v>
      </c>
      <c r="G63" s="16">
        <v>2176</v>
      </c>
      <c r="H63" s="16">
        <f t="shared" si="2"/>
        <v>21623</v>
      </c>
    </row>
    <row r="64" spans="2:8" ht="21">
      <c r="B64" s="89"/>
      <c r="C64" s="105" t="s">
        <v>49</v>
      </c>
      <c r="D64" s="57"/>
      <c r="E64" s="58" t="s">
        <v>50</v>
      </c>
      <c r="F64" s="13">
        <v>206048</v>
      </c>
      <c r="G64" s="13">
        <f>SUM(G65)</f>
        <v>64608</v>
      </c>
      <c r="H64" s="13">
        <f>SUM(F64:G64)</f>
        <v>270656</v>
      </c>
    </row>
    <row r="65" spans="2:8" ht="12.75">
      <c r="B65" s="89"/>
      <c r="C65" s="59"/>
      <c r="D65" s="50" t="s">
        <v>23</v>
      </c>
      <c r="E65" s="51" t="s">
        <v>42</v>
      </c>
      <c r="F65" s="16">
        <v>193164.81</v>
      </c>
      <c r="G65" s="16">
        <v>64608</v>
      </c>
      <c r="H65" s="16">
        <f>SUM(F65:G65)</f>
        <v>257772.81</v>
      </c>
    </row>
    <row r="66" spans="2:8" ht="12.75">
      <c r="B66" s="89"/>
      <c r="C66" s="19" t="s">
        <v>24</v>
      </c>
      <c r="D66" s="54"/>
      <c r="E66" s="55" t="s">
        <v>25</v>
      </c>
      <c r="F66" s="12">
        <v>102909</v>
      </c>
      <c r="G66" s="13">
        <f>SUM(G67)</f>
        <v>8333</v>
      </c>
      <c r="H66" s="13">
        <f t="shared" si="2"/>
        <v>111242</v>
      </c>
    </row>
    <row r="67" spans="2:8" ht="12.75">
      <c r="B67" s="89"/>
      <c r="C67" s="8"/>
      <c r="D67" s="14" t="s">
        <v>23</v>
      </c>
      <c r="E67" s="15" t="s">
        <v>26</v>
      </c>
      <c r="F67" s="16">
        <v>102909</v>
      </c>
      <c r="G67" s="16">
        <v>8333</v>
      </c>
      <c r="H67" s="16">
        <f t="shared" si="2"/>
        <v>111242</v>
      </c>
    </row>
    <row r="68" spans="2:8" ht="12.75">
      <c r="B68" s="89"/>
      <c r="C68" s="19" t="s">
        <v>48</v>
      </c>
      <c r="D68" s="10"/>
      <c r="E68" s="58" t="s">
        <v>46</v>
      </c>
      <c r="F68" s="100">
        <v>366589</v>
      </c>
      <c r="G68" s="13">
        <f>SUM(G69)</f>
        <v>3572</v>
      </c>
      <c r="H68" s="13">
        <f t="shared" si="2"/>
        <v>370161</v>
      </c>
    </row>
    <row r="69" spans="2:8" ht="12.75">
      <c r="B69" s="89"/>
      <c r="C69" s="19"/>
      <c r="D69" s="50" t="s">
        <v>33</v>
      </c>
      <c r="E69" s="51" t="s">
        <v>34</v>
      </c>
      <c r="F69" s="52">
        <v>256000</v>
      </c>
      <c r="G69" s="16">
        <v>3572</v>
      </c>
      <c r="H69" s="16">
        <f>SUM(F69:G69)</f>
        <v>259572</v>
      </c>
    </row>
    <row r="70" spans="2:8" ht="12.75">
      <c r="B70" s="89"/>
      <c r="C70" s="19" t="s">
        <v>55</v>
      </c>
      <c r="D70" s="10"/>
      <c r="E70" s="58" t="s">
        <v>54</v>
      </c>
      <c r="F70" s="100">
        <v>236046</v>
      </c>
      <c r="G70" s="13">
        <f>SUM(G71)</f>
        <v>19703</v>
      </c>
      <c r="H70" s="13">
        <f>SUM(F70:G70)</f>
        <v>255749</v>
      </c>
    </row>
    <row r="71" spans="2:8" ht="12.75">
      <c r="B71" s="89"/>
      <c r="C71" s="19"/>
      <c r="D71" s="50" t="s">
        <v>23</v>
      </c>
      <c r="E71" s="51" t="s">
        <v>42</v>
      </c>
      <c r="F71" s="52">
        <v>197277</v>
      </c>
      <c r="G71" s="16">
        <v>19703</v>
      </c>
      <c r="H71" s="16">
        <f>SUM(F71:G71)</f>
        <v>216980</v>
      </c>
    </row>
    <row r="72" spans="2:8" ht="12.75">
      <c r="B72" s="98"/>
      <c r="C72" s="98"/>
      <c r="D72" s="99"/>
      <c r="E72" s="45" t="s">
        <v>10</v>
      </c>
      <c r="F72" s="46">
        <v>15377095.96</v>
      </c>
      <c r="G72" s="46">
        <f>SUM(G54,G46)</f>
        <v>481629.4</v>
      </c>
      <c r="H72" s="46">
        <f t="shared" si="2"/>
        <v>15858725.360000001</v>
      </c>
    </row>
    <row r="75" ht="12.75">
      <c r="F75" t="s">
        <v>93</v>
      </c>
    </row>
    <row r="76" ht="12.75">
      <c r="F76" t="s">
        <v>94</v>
      </c>
    </row>
    <row r="85" spans="4:6" ht="12.75">
      <c r="D85" s="33" t="s">
        <v>92</v>
      </c>
      <c r="E85" s="1"/>
      <c r="F85" s="1"/>
    </row>
    <row r="86" spans="4:6" ht="12.75">
      <c r="D86" s="33" t="s">
        <v>89</v>
      </c>
      <c r="E86" s="1"/>
      <c r="F86" s="1"/>
    </row>
    <row r="90" ht="12.75">
      <c r="E90" s="22" t="s">
        <v>64</v>
      </c>
    </row>
    <row r="94" spans="2:8" ht="34.5" thickBot="1">
      <c r="B94" s="17" t="s">
        <v>2</v>
      </c>
      <c r="C94" s="17" t="s">
        <v>3</v>
      </c>
      <c r="D94" s="18" t="s">
        <v>4</v>
      </c>
      <c r="E94" s="23" t="s">
        <v>5</v>
      </c>
      <c r="F94" s="79" t="s">
        <v>11</v>
      </c>
      <c r="G94" s="17" t="s">
        <v>12</v>
      </c>
      <c r="H94" s="17" t="s">
        <v>13</v>
      </c>
    </row>
    <row r="95" spans="2:8" ht="13.5" thickBot="1">
      <c r="B95" s="37" t="s">
        <v>74</v>
      </c>
      <c r="C95" s="38"/>
      <c r="D95" s="39"/>
      <c r="E95" s="40" t="s">
        <v>65</v>
      </c>
      <c r="F95" s="80">
        <v>1735951.35</v>
      </c>
      <c r="G95" s="41">
        <f>SUM(G96,)</f>
        <v>0</v>
      </c>
      <c r="H95" s="41">
        <f>SUM(F95:G95)</f>
        <v>1735951.35</v>
      </c>
    </row>
    <row r="96" spans="2:8" ht="12.75">
      <c r="B96" s="88"/>
      <c r="C96" s="19" t="s">
        <v>66</v>
      </c>
      <c r="D96" s="10"/>
      <c r="E96" s="11" t="s">
        <v>67</v>
      </c>
      <c r="F96" s="81">
        <v>1540002.35</v>
      </c>
      <c r="G96" s="13">
        <f>SUM(G97:G100)</f>
        <v>0</v>
      </c>
      <c r="H96" s="13">
        <f>SUM(F96:G96)</f>
        <v>1540002.35</v>
      </c>
    </row>
    <row r="97" spans="2:8" ht="12.75">
      <c r="B97" s="89"/>
      <c r="C97" s="65"/>
      <c r="D97" s="50" t="s">
        <v>81</v>
      </c>
      <c r="E97" s="51" t="s">
        <v>82</v>
      </c>
      <c r="F97" s="83">
        <v>37000</v>
      </c>
      <c r="G97" s="16">
        <v>-500</v>
      </c>
      <c r="H97" s="16">
        <f>SUM(F97:G97)</f>
        <v>36500</v>
      </c>
    </row>
    <row r="98" spans="2:8" ht="23.25" thickBot="1">
      <c r="B98" s="110"/>
      <c r="C98" s="109"/>
      <c r="D98" s="28" t="s">
        <v>68</v>
      </c>
      <c r="E98" s="85" t="s">
        <v>69</v>
      </c>
      <c r="F98" s="86">
        <v>2300</v>
      </c>
      <c r="G98" s="16">
        <v>500</v>
      </c>
      <c r="H98" s="16">
        <f>SUM(F98:G98)</f>
        <v>2800</v>
      </c>
    </row>
    <row r="99" spans="2:8" ht="34.5" thickBot="1">
      <c r="B99" s="90" t="s">
        <v>76</v>
      </c>
      <c r="C99" s="90"/>
      <c r="D99" s="39"/>
      <c r="E99" s="91" t="s">
        <v>75</v>
      </c>
      <c r="F99" s="87">
        <v>27214</v>
      </c>
      <c r="G99" s="41">
        <f>SUM(G100,)</f>
        <v>0</v>
      </c>
      <c r="H99" s="41">
        <f>SUM(F99:G99)</f>
        <v>27214</v>
      </c>
    </row>
    <row r="100" spans="2:8" ht="12.75">
      <c r="B100" s="88"/>
      <c r="C100" s="103" t="s">
        <v>79</v>
      </c>
      <c r="D100" s="73"/>
      <c r="E100" s="108" t="s">
        <v>80</v>
      </c>
      <c r="F100" s="81">
        <v>9785</v>
      </c>
      <c r="G100" s="13">
        <f>SUM(G101:G104)</f>
        <v>0</v>
      </c>
      <c r="H100" s="13">
        <v>36000</v>
      </c>
    </row>
    <row r="101" spans="2:8" ht="12.75">
      <c r="B101" s="89"/>
      <c r="C101" s="107"/>
      <c r="D101" s="92" t="s">
        <v>77</v>
      </c>
      <c r="E101" s="51" t="s">
        <v>78</v>
      </c>
      <c r="F101" s="83">
        <v>1806.5</v>
      </c>
      <c r="G101" s="16">
        <v>0.05</v>
      </c>
      <c r="H101" s="16">
        <f>SUM(F101:G101)</f>
        <v>1806.55</v>
      </c>
    </row>
    <row r="102" spans="2:8" ht="12.75">
      <c r="B102" s="89"/>
      <c r="C102" s="74"/>
      <c r="D102" s="74" t="s">
        <v>58</v>
      </c>
      <c r="E102" s="51" t="s">
        <v>59</v>
      </c>
      <c r="F102" s="83">
        <v>2128.03</v>
      </c>
      <c r="G102" s="16">
        <v>640.52</v>
      </c>
      <c r="H102" s="16">
        <f>SUM(F102:G102)</f>
        <v>2768.55</v>
      </c>
    </row>
    <row r="103" spans="2:8" ht="12.75">
      <c r="B103" s="89"/>
      <c r="C103" s="74"/>
      <c r="D103" s="92" t="s">
        <v>38</v>
      </c>
      <c r="E103" s="51" t="s">
        <v>39</v>
      </c>
      <c r="F103" s="83">
        <v>600</v>
      </c>
      <c r="G103" s="16">
        <v>-399.9</v>
      </c>
      <c r="H103" s="16">
        <f>SUM(F103:G103)</f>
        <v>200.10000000000002</v>
      </c>
    </row>
    <row r="104" spans="2:8" ht="12.75">
      <c r="B104" s="89"/>
      <c r="C104" s="74"/>
      <c r="D104" s="82" t="s">
        <v>40</v>
      </c>
      <c r="E104" s="51" t="s">
        <v>41</v>
      </c>
      <c r="F104" s="83">
        <v>300</v>
      </c>
      <c r="G104" s="16">
        <v>-240.67</v>
      </c>
      <c r="H104" s="16">
        <f>SUM(F104:G104)</f>
        <v>59.33000000000001</v>
      </c>
    </row>
    <row r="105" spans="2:8" ht="13.5" thickBot="1">
      <c r="B105" s="37" t="s">
        <v>9</v>
      </c>
      <c r="C105" s="38"/>
      <c r="D105" s="95"/>
      <c r="E105" s="93" t="s">
        <v>71</v>
      </c>
      <c r="F105" s="94">
        <v>3205723</v>
      </c>
      <c r="G105" s="41">
        <f>SUM(G108,G106,G110,G116)</f>
        <v>0</v>
      </c>
      <c r="H105" s="41">
        <f>SUM(F105:G105)</f>
        <v>3205723</v>
      </c>
    </row>
    <row r="106" spans="2:8" ht="12.75">
      <c r="B106" s="88"/>
      <c r="C106" s="19" t="s">
        <v>83</v>
      </c>
      <c r="E106" s="108" t="s">
        <v>84</v>
      </c>
      <c r="F106" s="81">
        <v>129797</v>
      </c>
      <c r="G106" s="13">
        <f>SUM(G107)</f>
        <v>-2000</v>
      </c>
      <c r="H106" s="13">
        <v>1694387</v>
      </c>
    </row>
    <row r="107" spans="2:8" ht="12.75">
      <c r="B107" s="89"/>
      <c r="C107" s="65" t="s">
        <v>70</v>
      </c>
      <c r="D107" s="50" t="s">
        <v>85</v>
      </c>
      <c r="E107" s="51" t="s">
        <v>86</v>
      </c>
      <c r="F107" s="86">
        <v>129797</v>
      </c>
      <c r="G107" s="16">
        <v>-2000</v>
      </c>
      <c r="H107" s="16">
        <f aca="true" t="shared" si="3" ref="H107:H119">SUM(F107:G107)</f>
        <v>127797</v>
      </c>
    </row>
    <row r="108" spans="2:8" ht="21">
      <c r="B108" s="89"/>
      <c r="C108" s="57" t="s">
        <v>49</v>
      </c>
      <c r="D108" s="57"/>
      <c r="E108" s="58" t="s">
        <v>50</v>
      </c>
      <c r="F108" s="13">
        <v>270656</v>
      </c>
      <c r="G108" s="13">
        <f>SUM(G109)</f>
        <v>9000</v>
      </c>
      <c r="H108" s="13">
        <f t="shared" si="3"/>
        <v>279656</v>
      </c>
    </row>
    <row r="109" spans="2:8" ht="12.75">
      <c r="B109" s="89"/>
      <c r="C109" s="96"/>
      <c r="D109" s="50" t="s">
        <v>23</v>
      </c>
      <c r="E109" s="51" t="s">
        <v>42</v>
      </c>
      <c r="F109" s="16">
        <v>257772.81</v>
      </c>
      <c r="G109" s="16">
        <v>9000</v>
      </c>
      <c r="H109" s="16">
        <f t="shared" si="3"/>
        <v>266772.81</v>
      </c>
    </row>
    <row r="110" spans="2:8" ht="12.75">
      <c r="B110" s="89"/>
      <c r="C110" s="19" t="s">
        <v>48</v>
      </c>
      <c r="D110" s="10"/>
      <c r="E110" s="58" t="s">
        <v>46</v>
      </c>
      <c r="F110" s="12">
        <v>370161</v>
      </c>
      <c r="G110" s="13">
        <f>SUM(G111:G115)</f>
        <v>-7351</v>
      </c>
      <c r="H110" s="13">
        <f t="shared" si="3"/>
        <v>362810</v>
      </c>
    </row>
    <row r="111" spans="2:8" ht="12.75">
      <c r="B111" s="89"/>
      <c r="C111" s="65"/>
      <c r="D111" s="50" t="s">
        <v>33</v>
      </c>
      <c r="E111" s="51" t="s">
        <v>34</v>
      </c>
      <c r="F111" s="66">
        <v>259572</v>
      </c>
      <c r="G111" s="16">
        <v>-4200</v>
      </c>
      <c r="H111" s="16">
        <f t="shared" si="3"/>
        <v>255372</v>
      </c>
    </row>
    <row r="112" spans="2:8" ht="12.75">
      <c r="B112" s="89"/>
      <c r="C112" s="84"/>
      <c r="D112" s="50" t="s">
        <v>62</v>
      </c>
      <c r="E112" s="51" t="s">
        <v>63</v>
      </c>
      <c r="F112" s="83">
        <v>100</v>
      </c>
      <c r="G112" s="16">
        <v>20</v>
      </c>
      <c r="H112" s="16">
        <f t="shared" si="3"/>
        <v>120</v>
      </c>
    </row>
    <row r="113" spans="2:8" ht="12.75">
      <c r="B113" s="89"/>
      <c r="C113" s="84"/>
      <c r="D113" s="92" t="s">
        <v>38</v>
      </c>
      <c r="E113" s="47" t="s">
        <v>39</v>
      </c>
      <c r="F113" s="83">
        <v>12500</v>
      </c>
      <c r="G113" s="16">
        <v>-3200</v>
      </c>
      <c r="H113" s="16">
        <f t="shared" si="3"/>
        <v>9300</v>
      </c>
    </row>
    <row r="114" spans="2:8" ht="22.5">
      <c r="B114" s="89"/>
      <c r="C114" s="84"/>
      <c r="D114" s="50" t="s">
        <v>87</v>
      </c>
      <c r="E114" s="51" t="s">
        <v>88</v>
      </c>
      <c r="F114" s="83">
        <v>3015</v>
      </c>
      <c r="G114" s="16">
        <v>170</v>
      </c>
      <c r="H114" s="16">
        <f t="shared" si="3"/>
        <v>3185</v>
      </c>
    </row>
    <row r="115" spans="2:8" ht="12.75">
      <c r="B115" s="89"/>
      <c r="C115" s="84"/>
      <c r="D115" s="50" t="s">
        <v>72</v>
      </c>
      <c r="E115" s="51" t="s">
        <v>73</v>
      </c>
      <c r="F115" s="83">
        <v>750</v>
      </c>
      <c r="G115" s="16">
        <v>-141</v>
      </c>
      <c r="H115" s="16">
        <f t="shared" si="3"/>
        <v>609</v>
      </c>
    </row>
    <row r="116" spans="2:8" ht="12.75">
      <c r="B116" s="89"/>
      <c r="C116" s="19" t="s">
        <v>55</v>
      </c>
      <c r="D116" s="10"/>
      <c r="E116" s="58" t="s">
        <v>54</v>
      </c>
      <c r="F116" s="12">
        <v>255749</v>
      </c>
      <c r="G116" s="13">
        <f>SUM(G117:G118)</f>
        <v>351</v>
      </c>
      <c r="H116" s="13">
        <f t="shared" si="3"/>
        <v>256100</v>
      </c>
    </row>
    <row r="117" spans="2:8" ht="12.75">
      <c r="B117" s="89"/>
      <c r="C117" s="65"/>
      <c r="D117" s="50" t="s">
        <v>23</v>
      </c>
      <c r="E117" s="51" t="s">
        <v>42</v>
      </c>
      <c r="F117" s="66">
        <v>216980</v>
      </c>
      <c r="G117" s="16">
        <v>519</v>
      </c>
      <c r="H117" s="16">
        <f t="shared" si="3"/>
        <v>217499</v>
      </c>
    </row>
    <row r="118" spans="2:8" ht="12.75">
      <c r="B118" s="89"/>
      <c r="C118" s="104"/>
      <c r="D118" s="92" t="s">
        <v>38</v>
      </c>
      <c r="E118" s="47" t="s">
        <v>39</v>
      </c>
      <c r="F118" s="83">
        <v>16889</v>
      </c>
      <c r="G118" s="16">
        <v>-168</v>
      </c>
      <c r="H118" s="16">
        <f t="shared" si="3"/>
        <v>16721</v>
      </c>
    </row>
    <row r="119" spans="2:8" ht="12.75">
      <c r="B119" s="98"/>
      <c r="C119" s="98"/>
      <c r="D119" s="99"/>
      <c r="E119" s="45" t="s">
        <v>10</v>
      </c>
      <c r="F119" s="46">
        <v>15858725.36</v>
      </c>
      <c r="G119" s="46">
        <f>SUM(G95,G99,G105)</f>
        <v>0</v>
      </c>
      <c r="H119" s="46">
        <f t="shared" si="3"/>
        <v>15858725.36</v>
      </c>
    </row>
    <row r="123" ht="12.75">
      <c r="F123" t="s">
        <v>93</v>
      </c>
    </row>
    <row r="124" ht="12.75">
      <c r="F124" t="s">
        <v>94</v>
      </c>
    </row>
    <row r="354" ht="12.75">
      <c r="C354" t="s">
        <v>14</v>
      </c>
    </row>
    <row r="355" ht="12.75">
      <c r="C355" t="s">
        <v>15</v>
      </c>
    </row>
    <row r="357" ht="12.75">
      <c r="D357" s="22"/>
    </row>
    <row r="358" spans="3:5" ht="12.75">
      <c r="C358" s="22" t="s">
        <v>16</v>
      </c>
      <c r="E358" s="22"/>
    </row>
    <row r="359" ht="12.75">
      <c r="F359" s="22"/>
    </row>
    <row r="360" ht="12.75">
      <c r="D360" s="18" t="s">
        <v>4</v>
      </c>
    </row>
    <row r="361" spans="3:8" ht="33.75">
      <c r="C361" s="6" t="s">
        <v>3</v>
      </c>
      <c r="D361" s="18"/>
      <c r="E361" s="23" t="s">
        <v>5</v>
      </c>
      <c r="F361" s="23" t="s">
        <v>11</v>
      </c>
      <c r="G361" s="7" t="s">
        <v>17</v>
      </c>
      <c r="H361" s="7" t="s">
        <v>18</v>
      </c>
    </row>
    <row r="362" spans="3:8" ht="12.75">
      <c r="C362" s="7"/>
      <c r="D362" s="18"/>
      <c r="E362" s="23"/>
      <c r="F362" s="26"/>
      <c r="G362" s="26"/>
      <c r="H362" s="26"/>
    </row>
    <row r="363" spans="3:8" ht="12.75">
      <c r="C363" s="7"/>
      <c r="D363" s="20"/>
      <c r="E363" s="23"/>
      <c r="F363" s="26"/>
      <c r="G363" s="26"/>
      <c r="H363" s="26"/>
    </row>
    <row r="364" spans="3:8" ht="12.75">
      <c r="C364" s="27"/>
      <c r="D364" s="20"/>
      <c r="E364" s="28"/>
      <c r="F364" s="29"/>
      <c r="G364" s="29"/>
      <c r="H364" s="29"/>
    </row>
    <row r="365" spans="3:8" ht="12.75">
      <c r="C365" s="27"/>
      <c r="D365" s="20"/>
      <c r="E365" s="28"/>
      <c r="F365" s="29"/>
      <c r="G365" s="29"/>
      <c r="H365" s="29"/>
    </row>
    <row r="366" spans="3:8" ht="12.75">
      <c r="C366" s="27"/>
      <c r="D366" s="20"/>
      <c r="E366" s="28"/>
      <c r="F366" s="29"/>
      <c r="G366" s="29"/>
      <c r="H366" s="29"/>
    </row>
    <row r="367" spans="3:8" ht="12.75">
      <c r="C367" s="27"/>
      <c r="D367" s="20"/>
      <c r="E367" s="28"/>
      <c r="F367" s="29"/>
      <c r="G367" s="29"/>
      <c r="H367" s="29"/>
    </row>
    <row r="368" spans="3:8" ht="12.75">
      <c r="C368" s="27"/>
      <c r="D368" s="30"/>
      <c r="E368" s="28"/>
      <c r="F368" s="29"/>
      <c r="G368" s="29"/>
      <c r="H368" s="29"/>
    </row>
    <row r="369" spans="3:8" ht="12.75">
      <c r="C369" s="25"/>
      <c r="E369" s="31" t="s">
        <v>19</v>
      </c>
      <c r="F369" s="24"/>
      <c r="G369" s="32"/>
      <c r="H369" s="32">
        <v>9109043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2011-11-08T14:25:20Z</cp:lastPrinted>
  <dcterms:modified xsi:type="dcterms:W3CDTF">2011-11-08T14:27:24Z</dcterms:modified>
  <cp:category/>
  <cp:version/>
  <cp:contentType/>
  <cp:contentStatus/>
</cp:coreProperties>
</file>