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<sst xmlns="http://schemas.openxmlformats.org/spreadsheetml/2006/main" count="135" uniqueCount="74">
  <si>
    <t>Dział</t>
  </si>
  <si>
    <t>Rozdział</t>
  </si>
  <si>
    <t>§</t>
  </si>
  <si>
    <t>Treść</t>
  </si>
  <si>
    <t>Wydatki przed zmianą</t>
  </si>
  <si>
    <t>Razem :</t>
  </si>
  <si>
    <t xml:space="preserve"> </t>
  </si>
  <si>
    <t>Wydatki po zmianie</t>
  </si>
  <si>
    <t>852</t>
  </si>
  <si>
    <t xml:space="preserve">Pomoc społeczna </t>
  </si>
  <si>
    <t>Dochody  przed zmianą</t>
  </si>
  <si>
    <t>Dochody  po zmianach</t>
  </si>
  <si>
    <t>4300</t>
  </si>
  <si>
    <t>Plan dochodów budżetu Gminy na 2015r.</t>
  </si>
  <si>
    <t>Plan wydatków budżetu Gminy na 2015r.</t>
  </si>
  <si>
    <t>801</t>
  </si>
  <si>
    <t>Oświata i wychowanie</t>
  </si>
  <si>
    <t>2010</t>
  </si>
  <si>
    <t>Dotacje celowe otrzymane z budżetu państwa na realizację zadań bieżących z zakresu administracji rządowej</t>
  </si>
  <si>
    <t xml:space="preserve">Zakup usług pozostałych </t>
  </si>
  <si>
    <t>4410</t>
  </si>
  <si>
    <t xml:space="preserve">Podróże służbowe krajowe </t>
  </si>
  <si>
    <t>4440</t>
  </si>
  <si>
    <t>Odpis na ZFŚS</t>
  </si>
  <si>
    <t>3110</t>
  </si>
  <si>
    <t>bieżące</t>
  </si>
  <si>
    <t>majątkowe</t>
  </si>
  <si>
    <t>zmiana wydatków</t>
  </si>
  <si>
    <t xml:space="preserve">w tym  wydatki : </t>
  </si>
  <si>
    <t>Zmiana dochodów:</t>
  </si>
  <si>
    <t>w tym dochody :</t>
  </si>
  <si>
    <t>758</t>
  </si>
  <si>
    <t>Świadczenia rodzinne ,zaliczka alimentacyjna oraz składki na ubezpieczenia emerytalne i rentowe z ubezpieczenia społecznego</t>
  </si>
  <si>
    <t>85212</t>
  </si>
  <si>
    <t>2030</t>
  </si>
  <si>
    <t>Dotacje celowe otrzymane z budżetu państwa na realizację własnych zadań bieżących</t>
  </si>
  <si>
    <t>85214</t>
  </si>
  <si>
    <t>Zasiłki i pomoc w naturze oraz składki na ubezpieczenia społeczne</t>
  </si>
  <si>
    <t>Zasiłki stałe</t>
  </si>
  <si>
    <t>4170</t>
  </si>
  <si>
    <t>80104</t>
  </si>
  <si>
    <t xml:space="preserve">Przedszkola </t>
  </si>
  <si>
    <t>2540</t>
  </si>
  <si>
    <t>Dotacja podmiotowa z budżetu dla niepublicznej jednostki systemu oświaty</t>
  </si>
  <si>
    <t xml:space="preserve">Swiadczenia społeczne </t>
  </si>
  <si>
    <t>85216</t>
  </si>
  <si>
    <t>Wynagrodzenia bezosobowe</t>
  </si>
  <si>
    <t>Wniosek o zmianę planu wydatków  dla Urzędu Gminy Sorkwity</t>
  </si>
  <si>
    <t xml:space="preserve">Nr 11/2015 z dnia 31 marca 2015r. </t>
  </si>
  <si>
    <t xml:space="preserve">Załącznik Nr 1  do Zarządzenia Wójta Gminy Sorkwity </t>
  </si>
  <si>
    <t>Załącznik Nr 2  do Zarządzenia Wójta Gminy Sorkwity</t>
  </si>
  <si>
    <t xml:space="preserve">Oświata i wychowanie </t>
  </si>
  <si>
    <t>80103</t>
  </si>
  <si>
    <t>80106</t>
  </si>
  <si>
    <t xml:space="preserve">Oddziały przedszkolne w szkołach podstawowych </t>
  </si>
  <si>
    <t xml:space="preserve">Inne formy wychowania przedszkolnego </t>
  </si>
  <si>
    <t>Przeszkola</t>
  </si>
  <si>
    <t>854</t>
  </si>
  <si>
    <t>Edukacyjna opieka wychowawcza</t>
  </si>
  <si>
    <t xml:space="preserve">Pomoc materialna dla uczniów </t>
  </si>
  <si>
    <t xml:space="preserve">Różne rozliczenia </t>
  </si>
  <si>
    <t>75818</t>
  </si>
  <si>
    <t xml:space="preserve">Rezerwy ogólne i celowe </t>
  </si>
  <si>
    <t>4810</t>
  </si>
  <si>
    <t xml:space="preserve">Rezerwy </t>
  </si>
  <si>
    <t>85415</t>
  </si>
  <si>
    <t>3240</t>
  </si>
  <si>
    <t>3260</t>
  </si>
  <si>
    <t>Stypendia dla uczniów</t>
  </si>
  <si>
    <t xml:space="preserve">Inne formy pomocy dla uczniów </t>
  </si>
  <si>
    <t>4700</t>
  </si>
  <si>
    <t>Szkolenia pracowników niebędących członkami korpusu służby cywilnej</t>
  </si>
  <si>
    <t>Sporządził:</t>
  </si>
  <si>
    <t>Zatwierdził: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</si>
</sst>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8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2" borderId="1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 wrapText="1"/>
    </xf>
    <xf numFmtId="4" fontId="2" fillId="2" borderId="1" xfId="0" applyNumberFormat="1" applyFont="1" applyFill="1" applyBorder="1" applyAlignment="1">
      <alignment wrapText="1"/>
    </xf>
    <xf numFmtId="49" fontId="3" fillId="0" borderId="1" xfId="0" applyNumberFormat="1" applyFont="1" applyBorder="1" applyAlignment="1">
      <alignment horizontal="left" wrapText="1"/>
    </xf>
    <xf numFmtId="49" fontId="4" fillId="3" borderId="1" xfId="0" applyNumberFormat="1" applyFont="1" applyFill="1" applyBorder="1" applyAlignment="1">
      <alignment wrapText="1"/>
    </xf>
    <xf numFmtId="49" fontId="2" fillId="3" borderId="1" xfId="0" applyNumberFormat="1" applyFont="1" applyFill="1" applyBorder="1" applyAlignment="1">
      <alignment horizontal="left" wrapText="1"/>
    </xf>
    <xf numFmtId="4" fontId="2" fillId="3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/>
    </xf>
    <xf numFmtId="49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4" fontId="3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4" fillId="4" borderId="1" xfId="0" applyNumberFormat="1" applyFont="1" applyFill="1" applyBorder="1" applyAlignment="1">
      <alignment wrapText="1"/>
    </xf>
    <xf numFmtId="4" fontId="3" fillId="4" borderId="1" xfId="0" applyNumberFormat="1" applyFont="1" applyFill="1" applyBorder="1" applyAlignment="1">
      <alignment wrapText="1"/>
    </xf>
    <xf numFmtId="4" fontId="2" fillId="2" borderId="4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" fontId="4" fillId="0" borderId="4" xfId="0" applyNumberFormat="1" applyFont="1" applyBorder="1" applyAlignment="1">
      <alignment wrapText="1"/>
    </xf>
    <xf numFmtId="4" fontId="4" fillId="4" borderId="4" xfId="0" applyNumberFormat="1" applyFont="1" applyFill="1" applyBorder="1" applyAlignment="1">
      <alignment wrapText="1"/>
    </xf>
    <xf numFmtId="49" fontId="4" fillId="0" borderId="5" xfId="0" applyNumberFormat="1" applyFont="1" applyBorder="1" applyAlignment="1">
      <alignment horizontal="center" vertical="center" wrapText="1"/>
    </xf>
    <xf numFmtId="4" fontId="3" fillId="5" borderId="4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" fontId="3" fillId="5" borderId="1" xfId="0" applyNumberFormat="1" applyFont="1" applyFill="1" applyBorder="1" applyAlignment="1">
      <alignment wrapText="1"/>
    </xf>
    <xf numFmtId="49" fontId="3" fillId="0" borderId="4" xfId="0" applyNumberFormat="1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vertical="top" wrapText="1"/>
    </xf>
    <xf numFmtId="49" fontId="2" fillId="0" borderId="4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0" fillId="0" borderId="7" xfId="0" applyBorder="1" applyAlignment="1">
      <alignment/>
    </xf>
    <xf numFmtId="49" fontId="5" fillId="0" borderId="3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49" fontId="3" fillId="0" borderId="7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9" fontId="4" fillId="0" borderId="3" xfId="0" applyNumberFormat="1" applyFont="1" applyBorder="1" applyAlignment="1">
      <alignment vertical="top" wrapText="1"/>
    </xf>
    <xf numFmtId="49" fontId="2" fillId="2" borderId="11" xfId="0" applyNumberFormat="1" applyFont="1" applyFill="1" applyBorder="1" applyAlignment="1">
      <alignment horizontal="center" vertical="top" wrapText="1"/>
    </xf>
    <xf numFmtId="49" fontId="2" fillId="2" borderId="12" xfId="0" applyNumberFormat="1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49" fontId="2" fillId="0" borderId="7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9" fontId="3" fillId="0" borderId="7" xfId="0" applyNumberFormat="1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3"/>
  <sheetViews>
    <sheetView tabSelected="1" workbookViewId="0" topLeftCell="B67">
      <selection activeCell="G83" sqref="G83"/>
    </sheetView>
  </sheetViews>
  <sheetFormatPr defaultColWidth="9.140625" defaultRowHeight="12.75"/>
  <cols>
    <col min="1" max="1" width="0" style="0" hidden="1" customWidth="1"/>
    <col min="2" max="2" width="4.421875" style="0" customWidth="1"/>
    <col min="3" max="3" width="5.7109375" style="0" customWidth="1"/>
    <col min="4" max="4" width="5.28125" style="0" customWidth="1"/>
    <col min="5" max="5" width="39.57421875" style="0" customWidth="1"/>
    <col min="6" max="6" width="13.421875" style="0" customWidth="1"/>
    <col min="7" max="7" width="14.421875" style="0" customWidth="1"/>
    <col min="8" max="8" width="13.421875" style="0" customWidth="1"/>
    <col min="9" max="9" width="14.28125" style="0" customWidth="1"/>
    <col min="10" max="10" width="13.8515625" style="0" customWidth="1"/>
    <col min="12" max="12" width="10.140625" style="0" bestFit="1" customWidth="1"/>
  </cols>
  <sheetData>
    <row r="2" ht="12.75">
      <c r="F2" t="s">
        <v>49</v>
      </c>
    </row>
    <row r="3" ht="12.75">
      <c r="F3" t="s">
        <v>48</v>
      </c>
    </row>
    <row r="5" ht="12.75">
      <c r="F5" s="1" t="s">
        <v>13</v>
      </c>
    </row>
    <row r="6" ht="9.75" customHeight="1"/>
    <row r="7" spans="2:10" ht="11.25" customHeight="1">
      <c r="B7" s="61" t="s">
        <v>0</v>
      </c>
      <c r="C7" s="61" t="s">
        <v>1</v>
      </c>
      <c r="D7" s="65" t="s">
        <v>2</v>
      </c>
      <c r="E7" s="61" t="s">
        <v>3</v>
      </c>
      <c r="F7" s="61" t="s">
        <v>10</v>
      </c>
      <c r="G7" s="45"/>
      <c r="H7" s="63" t="s">
        <v>30</v>
      </c>
      <c r="I7" s="64"/>
      <c r="J7" s="61" t="s">
        <v>11</v>
      </c>
    </row>
    <row r="8" spans="2:10" ht="20.25" customHeight="1">
      <c r="B8" s="62"/>
      <c r="C8" s="62"/>
      <c r="D8" s="66"/>
      <c r="E8" s="62"/>
      <c r="F8" s="62"/>
      <c r="G8" s="44" t="s">
        <v>29</v>
      </c>
      <c r="H8" s="37" t="s">
        <v>25</v>
      </c>
      <c r="I8" s="37" t="s">
        <v>26</v>
      </c>
      <c r="J8" s="62"/>
    </row>
    <row r="9" spans="2:10" ht="12.75">
      <c r="B9" s="19" t="s">
        <v>15</v>
      </c>
      <c r="C9" s="19"/>
      <c r="D9" s="19"/>
      <c r="E9" s="20" t="s">
        <v>51</v>
      </c>
      <c r="F9" s="18">
        <v>184463.2</v>
      </c>
      <c r="G9" s="18">
        <f>SUM(G14,G12,G10)</f>
        <v>168036</v>
      </c>
      <c r="H9" s="18">
        <f>SUM(H14,H12,H10)</f>
        <v>168036</v>
      </c>
      <c r="I9" s="18">
        <f>SUM(I14,I12,I10)</f>
        <v>0</v>
      </c>
      <c r="J9" s="18">
        <f aca="true" t="shared" si="0" ref="J9:J26">SUM(F9:G9)</f>
        <v>352499.2</v>
      </c>
    </row>
    <row r="10" spans="2:10" ht="21">
      <c r="B10" s="21"/>
      <c r="C10" s="30" t="s">
        <v>52</v>
      </c>
      <c r="D10" s="30"/>
      <c r="E10" s="23" t="s">
        <v>54</v>
      </c>
      <c r="F10" s="27">
        <v>0</v>
      </c>
      <c r="G10" s="27">
        <f>SUM(G11:G11)</f>
        <v>15276</v>
      </c>
      <c r="H10" s="27">
        <f>SUM(H11:H11)</f>
        <v>15276</v>
      </c>
      <c r="I10" s="27">
        <v>0</v>
      </c>
      <c r="J10" s="27">
        <f t="shared" si="0"/>
        <v>15276</v>
      </c>
    </row>
    <row r="11" spans="2:10" ht="22.5">
      <c r="B11" s="26"/>
      <c r="C11" s="21"/>
      <c r="D11" s="26" t="s">
        <v>34</v>
      </c>
      <c r="E11" s="53" t="s">
        <v>35</v>
      </c>
      <c r="F11" s="15">
        <v>0</v>
      </c>
      <c r="G11" s="15">
        <v>15276</v>
      </c>
      <c r="H11" s="15">
        <v>15276</v>
      </c>
      <c r="I11" s="15">
        <v>0</v>
      </c>
      <c r="J11" s="16">
        <f t="shared" si="0"/>
        <v>15276</v>
      </c>
    </row>
    <row r="12" spans="2:10" ht="12.75">
      <c r="B12" s="21"/>
      <c r="C12" s="30" t="s">
        <v>40</v>
      </c>
      <c r="D12" s="30"/>
      <c r="E12" s="67" t="s">
        <v>56</v>
      </c>
      <c r="F12" s="27">
        <v>174463.2</v>
      </c>
      <c r="G12" s="27">
        <f>SUM(G13:G13)</f>
        <v>137484</v>
      </c>
      <c r="H12" s="27">
        <f>SUM(H13:H13)</f>
        <v>137484</v>
      </c>
      <c r="I12" s="27">
        <v>0</v>
      </c>
      <c r="J12" s="27">
        <f>SUM(F12:G12)</f>
        <v>311947.2</v>
      </c>
    </row>
    <row r="13" spans="2:10" ht="22.5">
      <c r="B13" s="21"/>
      <c r="C13" s="21"/>
      <c r="D13" s="48" t="s">
        <v>34</v>
      </c>
      <c r="E13" s="36" t="s">
        <v>35</v>
      </c>
      <c r="F13" s="15">
        <v>0</v>
      </c>
      <c r="G13" s="15">
        <v>137484</v>
      </c>
      <c r="H13" s="15">
        <v>137484</v>
      </c>
      <c r="I13" s="15">
        <v>0</v>
      </c>
      <c r="J13" s="16">
        <f>SUM(F13:G13)</f>
        <v>137484</v>
      </c>
    </row>
    <row r="14" spans="2:10" ht="12.75">
      <c r="B14" s="21"/>
      <c r="C14" s="30" t="s">
        <v>53</v>
      </c>
      <c r="D14" s="30"/>
      <c r="E14" s="23" t="s">
        <v>55</v>
      </c>
      <c r="F14" s="27">
        <v>0</v>
      </c>
      <c r="G14" s="27">
        <f>SUM(G15:G15)</f>
        <v>15276</v>
      </c>
      <c r="H14" s="27">
        <f>SUM(H15:H15)</f>
        <v>15276</v>
      </c>
      <c r="I14" s="27">
        <v>0</v>
      </c>
      <c r="J14" s="27">
        <f>SUM(F14:G14)</f>
        <v>15276</v>
      </c>
    </row>
    <row r="15" spans="2:10" ht="22.5">
      <c r="B15" s="21"/>
      <c r="C15" s="21"/>
      <c r="D15" s="48" t="s">
        <v>34</v>
      </c>
      <c r="E15" s="53" t="s">
        <v>35</v>
      </c>
      <c r="F15" s="15">
        <v>0</v>
      </c>
      <c r="G15" s="15">
        <v>15276</v>
      </c>
      <c r="H15" s="15">
        <v>15276</v>
      </c>
      <c r="I15" s="15">
        <v>0</v>
      </c>
      <c r="J15" s="16">
        <f>SUM(F15:G15)</f>
        <v>15276</v>
      </c>
    </row>
    <row r="16" spans="2:10" ht="13.5" customHeight="1">
      <c r="B16" s="19" t="s">
        <v>8</v>
      </c>
      <c r="C16" s="19"/>
      <c r="D16" s="19"/>
      <c r="E16" s="20" t="s">
        <v>9</v>
      </c>
      <c r="F16" s="18">
        <v>2868950</v>
      </c>
      <c r="G16" s="18">
        <f>SUM(G21,G19,G17)</f>
        <v>-9101</v>
      </c>
      <c r="H16" s="18">
        <f>SUM(H21,H19,H17)</f>
        <v>-9101</v>
      </c>
      <c r="I16" s="18">
        <f>SUM(I21,I19,I17)</f>
        <v>0</v>
      </c>
      <c r="J16" s="18">
        <f t="shared" si="0"/>
        <v>2859849</v>
      </c>
    </row>
    <row r="17" spans="2:10" ht="37.5" customHeight="1">
      <c r="B17" s="21"/>
      <c r="C17" s="30" t="s">
        <v>33</v>
      </c>
      <c r="D17" s="30"/>
      <c r="E17" s="47" t="s">
        <v>32</v>
      </c>
      <c r="F17" s="27">
        <v>2395578</v>
      </c>
      <c r="G17" s="27">
        <f>SUM(G18:G18)</f>
        <v>-114357</v>
      </c>
      <c r="H17" s="27">
        <f>SUM(H18:H18)</f>
        <v>-114357</v>
      </c>
      <c r="I17" s="27">
        <v>0</v>
      </c>
      <c r="J17" s="27">
        <f t="shared" si="0"/>
        <v>2281221</v>
      </c>
    </row>
    <row r="18" spans="2:10" ht="33.75">
      <c r="B18" s="26"/>
      <c r="C18" s="26"/>
      <c r="D18" s="21" t="s">
        <v>17</v>
      </c>
      <c r="E18" s="36" t="s">
        <v>18</v>
      </c>
      <c r="F18" s="15">
        <v>2355578</v>
      </c>
      <c r="G18" s="15">
        <v>-114357</v>
      </c>
      <c r="H18" s="15">
        <v>-114357</v>
      </c>
      <c r="I18" s="15">
        <v>0</v>
      </c>
      <c r="J18" s="16">
        <f t="shared" si="0"/>
        <v>2241221</v>
      </c>
    </row>
    <row r="19" spans="2:10" ht="21">
      <c r="B19" s="21"/>
      <c r="C19" s="30" t="s">
        <v>36</v>
      </c>
      <c r="D19" s="30"/>
      <c r="E19" s="50" t="s">
        <v>37</v>
      </c>
      <c r="F19" s="27">
        <v>158559</v>
      </c>
      <c r="G19" s="27">
        <f>SUM(G20:G20)</f>
        <v>73551</v>
      </c>
      <c r="H19" s="27">
        <f>SUM(H20:H20)</f>
        <v>73551</v>
      </c>
      <c r="I19" s="27">
        <v>0</v>
      </c>
      <c r="J19" s="27">
        <f t="shared" si="0"/>
        <v>232110</v>
      </c>
    </row>
    <row r="20" spans="2:10" ht="24.75" customHeight="1">
      <c r="B20" s="21"/>
      <c r="C20" s="26"/>
      <c r="D20" s="21" t="s">
        <v>34</v>
      </c>
      <c r="E20" s="49" t="s">
        <v>35</v>
      </c>
      <c r="F20" s="15">
        <v>158559</v>
      </c>
      <c r="G20" s="15">
        <v>73551</v>
      </c>
      <c r="H20" s="15">
        <v>73551</v>
      </c>
      <c r="I20" s="15">
        <v>0</v>
      </c>
      <c r="J20" s="16">
        <f>SUM(F20,G20,)</f>
        <v>232110</v>
      </c>
    </row>
    <row r="21" spans="2:10" ht="12.75">
      <c r="B21" s="21"/>
      <c r="C21" s="30" t="s">
        <v>45</v>
      </c>
      <c r="D21" s="30"/>
      <c r="E21" s="51" t="s">
        <v>38</v>
      </c>
      <c r="F21" s="27">
        <v>38467</v>
      </c>
      <c r="G21" s="27">
        <f>SUM(G22:G22)</f>
        <v>31705</v>
      </c>
      <c r="H21" s="27">
        <f>SUM(H22:H22)</f>
        <v>31705</v>
      </c>
      <c r="I21" s="27">
        <v>0</v>
      </c>
      <c r="J21" s="27">
        <f t="shared" si="0"/>
        <v>70172</v>
      </c>
    </row>
    <row r="22" spans="2:10" ht="23.25" thickBot="1">
      <c r="B22" s="21"/>
      <c r="C22" s="26"/>
      <c r="D22" s="21" t="s">
        <v>34</v>
      </c>
      <c r="E22" s="36" t="s">
        <v>35</v>
      </c>
      <c r="F22" s="15">
        <v>38467</v>
      </c>
      <c r="G22" s="15">
        <v>31705</v>
      </c>
      <c r="H22" s="15">
        <v>31705</v>
      </c>
      <c r="I22" s="15">
        <v>0</v>
      </c>
      <c r="J22" s="16">
        <f t="shared" si="0"/>
        <v>70172</v>
      </c>
    </row>
    <row r="23" spans="2:10" ht="13.5" thickBot="1">
      <c r="B23" s="54" t="s">
        <v>57</v>
      </c>
      <c r="C23" s="55"/>
      <c r="D23" s="55"/>
      <c r="E23" s="56" t="s">
        <v>58</v>
      </c>
      <c r="F23" s="18">
        <v>0</v>
      </c>
      <c r="G23" s="18">
        <f>SUM(G24)</f>
        <v>131442</v>
      </c>
      <c r="H23" s="18">
        <f>SUM(H24)</f>
        <v>131442</v>
      </c>
      <c r="I23" s="18">
        <f>SUM(I24)</f>
        <v>0</v>
      </c>
      <c r="J23" s="18">
        <f>SUM(F23:G23)</f>
        <v>131442</v>
      </c>
    </row>
    <row r="24" spans="2:10" ht="12.75">
      <c r="B24" s="21"/>
      <c r="C24" s="30" t="s">
        <v>65</v>
      </c>
      <c r="D24" s="30"/>
      <c r="E24" s="47" t="s">
        <v>59</v>
      </c>
      <c r="F24" s="27">
        <v>0</v>
      </c>
      <c r="G24" s="27">
        <f>SUM(G25:G25)</f>
        <v>131442</v>
      </c>
      <c r="H24" s="27">
        <f>SUM(H25:H25)</f>
        <v>131442</v>
      </c>
      <c r="I24" s="27">
        <v>0</v>
      </c>
      <c r="J24" s="27">
        <f>SUM(F24:G24)</f>
        <v>131442</v>
      </c>
    </row>
    <row r="25" spans="2:10" ht="22.5">
      <c r="B25" s="26"/>
      <c r="C25" s="26"/>
      <c r="D25" s="21" t="s">
        <v>34</v>
      </c>
      <c r="E25" s="49" t="s">
        <v>35</v>
      </c>
      <c r="F25" s="15">
        <v>0</v>
      </c>
      <c r="G25" s="15">
        <v>131442</v>
      </c>
      <c r="H25" s="15">
        <v>131442</v>
      </c>
      <c r="I25" s="15">
        <v>0</v>
      </c>
      <c r="J25" s="16">
        <f>SUM(F25:G25)</f>
        <v>131442</v>
      </c>
    </row>
    <row r="26" spans="2:10" ht="12.75">
      <c r="B26" s="7"/>
      <c r="C26" s="7"/>
      <c r="D26" s="7"/>
      <c r="E26" s="8" t="s">
        <v>5</v>
      </c>
      <c r="F26" s="9">
        <v>17969254.03</v>
      </c>
      <c r="G26" s="9">
        <f>SUM(G9,G16,G23)</f>
        <v>290377</v>
      </c>
      <c r="H26" s="9">
        <f>SUM(H9,H16,H23)</f>
        <v>290377</v>
      </c>
      <c r="I26" s="9">
        <f>SUM(I9,I16,I23)</f>
        <v>0</v>
      </c>
      <c r="J26" s="10">
        <f t="shared" si="0"/>
        <v>18259631.03</v>
      </c>
    </row>
    <row r="28" ht="5.25" customHeight="1"/>
    <row r="29" ht="12.75">
      <c r="F29" t="s">
        <v>50</v>
      </c>
    </row>
    <row r="30" ht="12.75">
      <c r="F30" t="s">
        <v>48</v>
      </c>
    </row>
    <row r="31" ht="9.75" customHeight="1"/>
    <row r="32" ht="12" customHeight="1">
      <c r="F32" s="1" t="s">
        <v>14</v>
      </c>
    </row>
    <row r="33" ht="12.75" customHeight="1" hidden="1">
      <c r="E33" t="s">
        <v>6</v>
      </c>
    </row>
    <row r="34" spans="2:10" ht="12.75" customHeight="1">
      <c r="B34" s="41" t="s">
        <v>0</v>
      </c>
      <c r="C34" s="41" t="s">
        <v>1</v>
      </c>
      <c r="D34" s="42" t="s">
        <v>2</v>
      </c>
      <c r="E34" s="41" t="s">
        <v>3</v>
      </c>
      <c r="F34" s="41"/>
      <c r="G34" s="41"/>
      <c r="H34" s="38" t="s">
        <v>28</v>
      </c>
      <c r="I34" s="39"/>
      <c r="J34" s="41"/>
    </row>
    <row r="35" spans="2:10" ht="22.5">
      <c r="B35" s="40"/>
      <c r="C35" s="40"/>
      <c r="D35" s="43"/>
      <c r="E35" s="40"/>
      <c r="F35" s="40" t="s">
        <v>4</v>
      </c>
      <c r="G35" s="40" t="s">
        <v>27</v>
      </c>
      <c r="H35" s="37" t="s">
        <v>25</v>
      </c>
      <c r="I35" s="37" t="s">
        <v>26</v>
      </c>
      <c r="J35" s="40" t="s">
        <v>7</v>
      </c>
    </row>
    <row r="36" spans="2:10" ht="12.75" customHeight="1">
      <c r="B36" s="2" t="s">
        <v>31</v>
      </c>
      <c r="C36" s="2"/>
      <c r="D36" s="29"/>
      <c r="E36" s="4" t="s">
        <v>60</v>
      </c>
      <c r="F36" s="5">
        <v>100000</v>
      </c>
      <c r="G36" s="18">
        <f>SUM(G37)</f>
        <v>-4824.5</v>
      </c>
      <c r="H36" s="18">
        <f>SUM(H37)</f>
        <v>-4824.5</v>
      </c>
      <c r="I36" s="18">
        <f>SUM(I37)</f>
        <v>0</v>
      </c>
      <c r="J36" s="18">
        <f>SUM(F36:G36)</f>
        <v>95175.5</v>
      </c>
    </row>
    <row r="37" spans="2:10" ht="13.5" customHeight="1">
      <c r="B37" s="11"/>
      <c r="C37" s="12" t="s">
        <v>61</v>
      </c>
      <c r="D37" s="13"/>
      <c r="E37" s="6" t="s">
        <v>62</v>
      </c>
      <c r="F37" s="14">
        <v>100000</v>
      </c>
      <c r="G37" s="14">
        <f>SUM(G38:G38)</f>
        <v>-4824.5</v>
      </c>
      <c r="H37" s="14">
        <f>SUM(H38:H38)</f>
        <v>-4824.5</v>
      </c>
      <c r="I37" s="14">
        <f>SUM(I38:I38)</f>
        <v>0</v>
      </c>
      <c r="J37" s="17">
        <f>SUM(F37:G37)</f>
        <v>95175.5</v>
      </c>
    </row>
    <row r="38" spans="2:10" ht="12" customHeight="1">
      <c r="B38" s="11"/>
      <c r="C38" s="11"/>
      <c r="D38" s="28" t="s">
        <v>63</v>
      </c>
      <c r="E38" s="31" t="s">
        <v>64</v>
      </c>
      <c r="F38" s="24">
        <v>100000</v>
      </c>
      <c r="G38" s="24">
        <v>-4824.5</v>
      </c>
      <c r="H38" s="24">
        <v>-4824.5</v>
      </c>
      <c r="I38" s="24">
        <v>0</v>
      </c>
      <c r="J38" s="25">
        <f>SUM(F38:G38)</f>
        <v>95175.5</v>
      </c>
    </row>
    <row r="39" spans="2:10" ht="15" customHeight="1">
      <c r="B39" s="35" t="s">
        <v>15</v>
      </c>
      <c r="C39" s="35"/>
      <c r="D39" s="35"/>
      <c r="E39" s="20" t="s">
        <v>16</v>
      </c>
      <c r="F39" s="5">
        <v>5989960.16</v>
      </c>
      <c r="G39" s="5">
        <f>SUM(G40,)</f>
        <v>140000</v>
      </c>
      <c r="H39" s="5">
        <f>SUM(H40)</f>
        <v>140000</v>
      </c>
      <c r="I39" s="5">
        <f>SUM(I40)</f>
        <v>0</v>
      </c>
      <c r="J39" s="5">
        <f aca="true" t="shared" si="1" ref="J39:J51">SUM(F39:G39)</f>
        <v>6129960.16</v>
      </c>
    </row>
    <row r="40" spans="2:10" ht="11.25" customHeight="1">
      <c r="B40" s="11"/>
      <c r="C40" s="34" t="s">
        <v>40</v>
      </c>
      <c r="D40" s="22"/>
      <c r="E40" s="23" t="s">
        <v>41</v>
      </c>
      <c r="F40" s="14">
        <v>451040</v>
      </c>
      <c r="G40" s="14">
        <f>SUM(G41:G41)</f>
        <v>140000</v>
      </c>
      <c r="H40" s="14">
        <f>SUM(H41:H41)</f>
        <v>140000</v>
      </c>
      <c r="I40" s="14">
        <v>0</v>
      </c>
      <c r="J40" s="33">
        <f t="shared" si="1"/>
        <v>591040</v>
      </c>
    </row>
    <row r="41" spans="2:10" ht="21.75" customHeight="1">
      <c r="B41" s="11"/>
      <c r="C41" s="11"/>
      <c r="D41" s="28" t="s">
        <v>42</v>
      </c>
      <c r="E41" s="52" t="s">
        <v>43</v>
      </c>
      <c r="F41" s="24">
        <v>422400</v>
      </c>
      <c r="G41" s="24">
        <v>140000</v>
      </c>
      <c r="H41" s="24">
        <v>140000</v>
      </c>
      <c r="I41" s="24">
        <v>0</v>
      </c>
      <c r="J41" s="25">
        <f t="shared" si="1"/>
        <v>562400</v>
      </c>
    </row>
    <row r="42" spans="2:10" ht="13.5" customHeight="1">
      <c r="B42" s="2" t="s">
        <v>8</v>
      </c>
      <c r="C42" s="2"/>
      <c r="D42" s="3"/>
      <c r="E42" s="4" t="s">
        <v>9</v>
      </c>
      <c r="F42" s="5">
        <v>3917811</v>
      </c>
      <c r="G42" s="5">
        <f>SUM(G43,G50,G52)</f>
        <v>-9101</v>
      </c>
      <c r="H42" s="5">
        <f>SUM(H43,H50,H52)</f>
        <v>-9101</v>
      </c>
      <c r="I42" s="5">
        <f>SUM(I43,I50,I52)</f>
        <v>0</v>
      </c>
      <c r="J42" s="5">
        <f t="shared" si="1"/>
        <v>3908710</v>
      </c>
    </row>
    <row r="43" spans="2:10" ht="33.75" customHeight="1">
      <c r="B43" s="11"/>
      <c r="C43" s="30" t="s">
        <v>33</v>
      </c>
      <c r="D43" s="30"/>
      <c r="E43" s="47" t="s">
        <v>32</v>
      </c>
      <c r="F43" s="14">
        <v>2360578</v>
      </c>
      <c r="G43" s="14">
        <f>SUM(G44:G49)</f>
        <v>-114357</v>
      </c>
      <c r="H43" s="14">
        <f>SUM(H44:H49)</f>
        <v>-114357</v>
      </c>
      <c r="I43" s="14">
        <f>SUM(I44:I47)</f>
        <v>0</v>
      </c>
      <c r="J43" s="17">
        <f t="shared" si="1"/>
        <v>2246221</v>
      </c>
    </row>
    <row r="44" spans="2:10" ht="13.5" customHeight="1">
      <c r="B44" s="11"/>
      <c r="C44" s="22"/>
      <c r="D44" s="28" t="s">
        <v>24</v>
      </c>
      <c r="E44" s="31" t="s">
        <v>44</v>
      </c>
      <c r="F44" s="15">
        <v>2284911</v>
      </c>
      <c r="G44" s="15">
        <v>-110927</v>
      </c>
      <c r="H44" s="15">
        <v>-110927</v>
      </c>
      <c r="I44" s="15">
        <v>0</v>
      </c>
      <c r="J44" s="16">
        <f t="shared" si="1"/>
        <v>2173984</v>
      </c>
    </row>
    <row r="45" spans="2:10" ht="13.5" customHeight="1">
      <c r="B45" s="11"/>
      <c r="C45" s="22"/>
      <c r="D45" s="46" t="s">
        <v>39</v>
      </c>
      <c r="E45" s="31" t="s">
        <v>46</v>
      </c>
      <c r="F45" s="15">
        <v>1200</v>
      </c>
      <c r="G45" s="15">
        <v>-200</v>
      </c>
      <c r="H45" s="15">
        <v>-200</v>
      </c>
      <c r="I45" s="15">
        <v>0</v>
      </c>
      <c r="J45" s="16">
        <f t="shared" si="1"/>
        <v>1000</v>
      </c>
    </row>
    <row r="46" spans="2:10" ht="13.5" customHeight="1">
      <c r="B46" s="11"/>
      <c r="C46" s="22"/>
      <c r="D46" s="46" t="s">
        <v>12</v>
      </c>
      <c r="E46" s="31" t="s">
        <v>19</v>
      </c>
      <c r="F46" s="15">
        <v>10799</v>
      </c>
      <c r="G46" s="15">
        <v>-1900</v>
      </c>
      <c r="H46" s="15">
        <v>-1900</v>
      </c>
      <c r="I46" s="15">
        <v>0</v>
      </c>
      <c r="J46" s="16">
        <f t="shared" si="1"/>
        <v>8899</v>
      </c>
    </row>
    <row r="47" spans="2:10" ht="13.5" customHeight="1">
      <c r="B47" s="11"/>
      <c r="C47" s="22"/>
      <c r="D47" s="28" t="s">
        <v>20</v>
      </c>
      <c r="E47" s="31" t="s">
        <v>21</v>
      </c>
      <c r="F47" s="15">
        <v>1533</v>
      </c>
      <c r="G47" s="15">
        <v>-638</v>
      </c>
      <c r="H47" s="15">
        <v>-638</v>
      </c>
      <c r="I47" s="15">
        <v>0</v>
      </c>
      <c r="J47" s="16">
        <f t="shared" si="1"/>
        <v>895</v>
      </c>
    </row>
    <row r="48" spans="2:10" ht="13.5" customHeight="1">
      <c r="B48" s="11"/>
      <c r="C48" s="22"/>
      <c r="D48" s="28" t="s">
        <v>22</v>
      </c>
      <c r="E48" s="31" t="s">
        <v>23</v>
      </c>
      <c r="F48" s="15">
        <v>1800</v>
      </c>
      <c r="G48" s="15">
        <v>-542</v>
      </c>
      <c r="H48" s="15">
        <v>-542</v>
      </c>
      <c r="I48" s="15">
        <v>0</v>
      </c>
      <c r="J48" s="16">
        <f t="shared" si="1"/>
        <v>1258</v>
      </c>
    </row>
    <row r="49" spans="2:10" ht="20.25" customHeight="1">
      <c r="B49" s="11"/>
      <c r="C49" s="22"/>
      <c r="D49" s="28" t="s">
        <v>70</v>
      </c>
      <c r="E49" s="60" t="s">
        <v>71</v>
      </c>
      <c r="F49" s="15">
        <v>1350</v>
      </c>
      <c r="G49" s="15">
        <v>-150</v>
      </c>
      <c r="H49" s="15">
        <v>-150</v>
      </c>
      <c r="I49" s="15"/>
      <c r="J49" s="16">
        <f t="shared" si="1"/>
        <v>1200</v>
      </c>
    </row>
    <row r="50" spans="2:10" ht="21.75" customHeight="1">
      <c r="B50" s="11"/>
      <c r="C50" s="30" t="s">
        <v>36</v>
      </c>
      <c r="D50" s="30"/>
      <c r="E50" s="50" t="s">
        <v>37</v>
      </c>
      <c r="F50" s="14">
        <v>286269</v>
      </c>
      <c r="G50" s="14">
        <f>SUM(G51)</f>
        <v>73551</v>
      </c>
      <c r="H50" s="14">
        <f>SUM(H51)</f>
        <v>73551</v>
      </c>
      <c r="I50" s="14">
        <f>SUM(I51:I53)</f>
        <v>0</v>
      </c>
      <c r="J50" s="17">
        <f t="shared" si="1"/>
        <v>359820</v>
      </c>
    </row>
    <row r="51" spans="2:10" ht="12" customHeight="1">
      <c r="B51" s="11"/>
      <c r="C51" s="22"/>
      <c r="D51" s="28" t="s">
        <v>24</v>
      </c>
      <c r="E51" s="31" t="s">
        <v>44</v>
      </c>
      <c r="F51" s="15">
        <v>286269</v>
      </c>
      <c r="G51" s="15">
        <v>73551</v>
      </c>
      <c r="H51" s="15">
        <v>73551</v>
      </c>
      <c r="I51" s="15">
        <v>0</v>
      </c>
      <c r="J51" s="16">
        <f t="shared" si="1"/>
        <v>359820</v>
      </c>
    </row>
    <row r="52" spans="2:10" ht="13.5" customHeight="1">
      <c r="B52" s="11"/>
      <c r="C52" s="30" t="s">
        <v>45</v>
      </c>
      <c r="D52" s="30"/>
      <c r="E52" s="50" t="s">
        <v>38</v>
      </c>
      <c r="F52" s="14">
        <v>38467</v>
      </c>
      <c r="G52" s="14">
        <f>SUM(G53)</f>
        <v>31705</v>
      </c>
      <c r="H52" s="14">
        <f>SUM(H53)</f>
        <v>31705</v>
      </c>
      <c r="I52" s="14">
        <f>SUM(I53:I53)</f>
        <v>0</v>
      </c>
      <c r="J52" s="17">
        <f aca="true" t="shared" si="2" ref="J52:J58">SUM(F52:G52)</f>
        <v>70172</v>
      </c>
    </row>
    <row r="53" spans="2:10" ht="14.25" customHeight="1" thickBot="1">
      <c r="B53" s="11"/>
      <c r="C53" s="22"/>
      <c r="D53" s="28" t="s">
        <v>24</v>
      </c>
      <c r="E53" s="31" t="s">
        <v>44</v>
      </c>
      <c r="F53" s="15">
        <v>38467</v>
      </c>
      <c r="G53" s="15">
        <v>31705</v>
      </c>
      <c r="H53" s="15">
        <v>31705</v>
      </c>
      <c r="I53" s="15">
        <v>0</v>
      </c>
      <c r="J53" s="16">
        <f t="shared" si="2"/>
        <v>70172</v>
      </c>
    </row>
    <row r="54" spans="2:10" ht="15" customHeight="1" thickBot="1">
      <c r="B54" s="54" t="s">
        <v>57</v>
      </c>
      <c r="C54" s="55"/>
      <c r="D54" s="55"/>
      <c r="E54" s="56" t="s">
        <v>58</v>
      </c>
      <c r="F54" s="5">
        <v>199241.2</v>
      </c>
      <c r="G54" s="5">
        <f>SUM(G59,G55)</f>
        <v>164302.5</v>
      </c>
      <c r="H54" s="5">
        <f>SUM(H59,H55)</f>
        <v>164302.5</v>
      </c>
      <c r="I54" s="5">
        <f>SUM(I59,I55)</f>
        <v>0</v>
      </c>
      <c r="J54" s="5">
        <f t="shared" si="2"/>
        <v>363543.7</v>
      </c>
    </row>
    <row r="55" spans="2:10" ht="15" customHeight="1">
      <c r="B55" s="21"/>
      <c r="C55" s="30" t="s">
        <v>65</v>
      </c>
      <c r="D55" s="30"/>
      <c r="E55" s="47" t="s">
        <v>59</v>
      </c>
      <c r="F55" s="14">
        <v>18000</v>
      </c>
      <c r="G55" s="14">
        <f>SUM(G56:G57)</f>
        <v>164302.5</v>
      </c>
      <c r="H55" s="14">
        <f>SUM(H56:H57)</f>
        <v>164302.5</v>
      </c>
      <c r="I55" s="14">
        <f>SUM(I56:I57)</f>
        <v>0</v>
      </c>
      <c r="J55" s="17">
        <f t="shared" si="2"/>
        <v>182302.5</v>
      </c>
    </row>
    <row r="56" spans="2:10" ht="15" customHeight="1">
      <c r="B56" s="11"/>
      <c r="C56" s="22"/>
      <c r="D56" s="58" t="s">
        <v>66</v>
      </c>
      <c r="E56" s="52" t="s">
        <v>68</v>
      </c>
      <c r="F56" s="59">
        <v>18000</v>
      </c>
      <c r="G56" s="15">
        <v>162182.5</v>
      </c>
      <c r="H56" s="15">
        <v>162182.5</v>
      </c>
      <c r="I56" s="15">
        <v>0</v>
      </c>
      <c r="J56" s="16">
        <f t="shared" si="2"/>
        <v>180182.5</v>
      </c>
    </row>
    <row r="57" spans="2:10" ht="15" customHeight="1">
      <c r="B57" s="11"/>
      <c r="C57" s="22"/>
      <c r="D57" s="57" t="s">
        <v>67</v>
      </c>
      <c r="E57" s="32" t="s">
        <v>69</v>
      </c>
      <c r="F57" s="15">
        <v>0</v>
      </c>
      <c r="G57" s="15">
        <v>2120</v>
      </c>
      <c r="H57" s="15">
        <v>2120</v>
      </c>
      <c r="I57" s="15">
        <v>0</v>
      </c>
      <c r="J57" s="16">
        <f t="shared" si="2"/>
        <v>2120</v>
      </c>
    </row>
    <row r="58" spans="2:10" ht="16.5" customHeight="1">
      <c r="B58" s="7"/>
      <c r="C58" s="7"/>
      <c r="D58" s="7"/>
      <c r="E58" s="8" t="s">
        <v>5</v>
      </c>
      <c r="F58" s="9">
        <v>17119254.03</v>
      </c>
      <c r="G58" s="9">
        <f>SUM(G36,G39,G42,G54)</f>
        <v>290377</v>
      </c>
      <c r="H58" s="9">
        <f>SUM(H36,H39,H42,H54)</f>
        <v>290377</v>
      </c>
      <c r="I58" s="9">
        <f>SUM(I36,I39,I42,I54)</f>
        <v>0</v>
      </c>
      <c r="J58" s="10">
        <f t="shared" si="2"/>
        <v>17409631.03</v>
      </c>
    </row>
    <row r="59" ht="14.25" customHeight="1"/>
    <row r="61" ht="12.75">
      <c r="F61" t="s">
        <v>47</v>
      </c>
    </row>
    <row r="65" ht="12.75">
      <c r="F65" s="1" t="s">
        <v>14</v>
      </c>
    </row>
    <row r="66" ht="12.75">
      <c r="F66" s="1"/>
    </row>
    <row r="67" ht="12.75">
      <c r="F67" s="1"/>
    </row>
    <row r="68" ht="12.75">
      <c r="F68" s="1"/>
    </row>
    <row r="69" ht="12.75">
      <c r="E69" t="s">
        <v>6</v>
      </c>
    </row>
    <row r="70" spans="2:10" ht="22.5">
      <c r="B70" s="41" t="s">
        <v>0</v>
      </c>
      <c r="C70" s="41" t="s">
        <v>1</v>
      </c>
      <c r="D70" s="42" t="s">
        <v>2</v>
      </c>
      <c r="E70" s="41" t="s">
        <v>3</v>
      </c>
      <c r="F70" s="41"/>
      <c r="G70" s="41"/>
      <c r="H70" s="38" t="s">
        <v>28</v>
      </c>
      <c r="I70" s="39"/>
      <c r="J70" s="41"/>
    </row>
    <row r="71" spans="2:10" ht="22.5">
      <c r="B71" s="40"/>
      <c r="C71" s="40"/>
      <c r="D71" s="43"/>
      <c r="E71" s="40"/>
      <c r="F71" s="40" t="s">
        <v>4</v>
      </c>
      <c r="G71" s="40" t="s">
        <v>27</v>
      </c>
      <c r="H71" s="37" t="s">
        <v>25</v>
      </c>
      <c r="I71" s="37" t="s">
        <v>26</v>
      </c>
      <c r="J71" s="40" t="s">
        <v>7</v>
      </c>
    </row>
    <row r="72" spans="2:10" ht="12.75">
      <c r="B72" s="2" t="s">
        <v>31</v>
      </c>
      <c r="C72" s="2"/>
      <c r="D72" s="29"/>
      <c r="E72" s="4" t="s">
        <v>60</v>
      </c>
      <c r="F72" s="5">
        <v>100000</v>
      </c>
      <c r="G72" s="18">
        <f>SUM(G73)</f>
        <v>-4824.5</v>
      </c>
      <c r="H72" s="18">
        <f>SUM(H73)</f>
        <v>-4824.5</v>
      </c>
      <c r="I72" s="18">
        <f>SUM(I73)</f>
        <v>0</v>
      </c>
      <c r="J72" s="18">
        <f aca="true" t="shared" si="3" ref="J72:J78">SUM(F72:G72)</f>
        <v>95175.5</v>
      </c>
    </row>
    <row r="73" spans="2:10" ht="12.75">
      <c r="B73" s="11"/>
      <c r="C73" s="12" t="s">
        <v>61</v>
      </c>
      <c r="D73" s="13"/>
      <c r="E73" s="6" t="s">
        <v>62</v>
      </c>
      <c r="F73" s="14">
        <v>100000</v>
      </c>
      <c r="G73" s="14">
        <f>SUM(G74:G74)</f>
        <v>-4824.5</v>
      </c>
      <c r="H73" s="14">
        <f>SUM(H74:H74)</f>
        <v>-4824.5</v>
      </c>
      <c r="I73" s="14">
        <f>SUM(I74:I74)</f>
        <v>0</v>
      </c>
      <c r="J73" s="17">
        <f t="shared" si="3"/>
        <v>95175.5</v>
      </c>
    </row>
    <row r="74" spans="2:10" ht="12.75">
      <c r="B74" s="11"/>
      <c r="C74" s="11"/>
      <c r="D74" s="28" t="s">
        <v>63</v>
      </c>
      <c r="E74" s="31" t="s">
        <v>64</v>
      </c>
      <c r="F74" s="24">
        <v>100000</v>
      </c>
      <c r="G74" s="24">
        <v>-4824.5</v>
      </c>
      <c r="H74" s="24">
        <v>-4824.5</v>
      </c>
      <c r="I74" s="24">
        <v>0</v>
      </c>
      <c r="J74" s="25">
        <f t="shared" si="3"/>
        <v>95175.5</v>
      </c>
    </row>
    <row r="75" spans="2:10" ht="12.75">
      <c r="B75" s="35" t="s">
        <v>15</v>
      </c>
      <c r="C75" s="35"/>
      <c r="D75" s="35"/>
      <c r="E75" s="20" t="s">
        <v>16</v>
      </c>
      <c r="F75" s="5">
        <v>5989960.16</v>
      </c>
      <c r="G75" s="5">
        <f>SUM(G76,)</f>
        <v>140000</v>
      </c>
      <c r="H75" s="5">
        <f>SUM(H76)</f>
        <v>140000</v>
      </c>
      <c r="I75" s="5">
        <f>SUM(I76)</f>
        <v>0</v>
      </c>
      <c r="J75" s="5">
        <f t="shared" si="3"/>
        <v>6129960.16</v>
      </c>
    </row>
    <row r="76" spans="2:10" ht="12.75">
      <c r="B76" s="11"/>
      <c r="C76" s="34" t="s">
        <v>40</v>
      </c>
      <c r="D76" s="22"/>
      <c r="E76" s="23" t="s">
        <v>41</v>
      </c>
      <c r="F76" s="14">
        <v>451040</v>
      </c>
      <c r="G76" s="14">
        <f>SUM(G77:G77)</f>
        <v>140000</v>
      </c>
      <c r="H76" s="14">
        <f>SUM(H77:H77)</f>
        <v>140000</v>
      </c>
      <c r="I76" s="14">
        <v>0</v>
      </c>
      <c r="J76" s="33">
        <f t="shared" si="3"/>
        <v>591040</v>
      </c>
    </row>
    <row r="77" spans="2:10" ht="22.5">
      <c r="B77" s="11"/>
      <c r="C77" s="11"/>
      <c r="D77" s="28" t="s">
        <v>42</v>
      </c>
      <c r="E77" s="52" t="s">
        <v>43</v>
      </c>
      <c r="F77" s="24">
        <v>422400</v>
      </c>
      <c r="G77" s="24">
        <v>140000</v>
      </c>
      <c r="H77" s="24">
        <v>140000</v>
      </c>
      <c r="I77" s="24">
        <v>0</v>
      </c>
      <c r="J77" s="25">
        <f t="shared" si="3"/>
        <v>562400</v>
      </c>
    </row>
    <row r="78" spans="2:10" ht="12.75">
      <c r="B78" s="7"/>
      <c r="C78" s="7"/>
      <c r="D78" s="7"/>
      <c r="E78" s="8" t="s">
        <v>5</v>
      </c>
      <c r="F78" s="9">
        <v>7999524.67</v>
      </c>
      <c r="G78" s="9">
        <f>SUM(G72,G75,)</f>
        <v>135175.5</v>
      </c>
      <c r="H78" s="9">
        <f>SUM(H72,H75,)</f>
        <v>135175.5</v>
      </c>
      <c r="I78" s="9">
        <f>SUM(I72,I75,)</f>
        <v>0</v>
      </c>
      <c r="J78" s="10">
        <f t="shared" si="3"/>
        <v>8134700.17</v>
      </c>
    </row>
    <row r="83" spans="5:7" ht="12.75">
      <c r="E83" t="s">
        <v>72</v>
      </c>
      <c r="G83" t="s">
        <v>73</v>
      </c>
    </row>
  </sheetData>
  <mergeCells count="7">
    <mergeCell ref="C7:C8"/>
    <mergeCell ref="B7:B8"/>
    <mergeCell ref="H7:I7"/>
    <mergeCell ref="J7:J8"/>
    <mergeCell ref="F7:F8"/>
    <mergeCell ref="E7:E8"/>
    <mergeCell ref="D7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11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5:H84 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</cp:lastModifiedBy>
  <cp:lastPrinted>2015-04-01T09:08:07Z</cp:lastPrinted>
  <dcterms:modified xsi:type="dcterms:W3CDTF">2015-04-01T09:09:13Z</dcterms:modified>
  <cp:category/>
  <cp:version/>
  <cp:contentType/>
  <cp:contentStatus/>
</cp:coreProperties>
</file>