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<sst xmlns="http://schemas.openxmlformats.org/spreadsheetml/2006/main" count="170" uniqueCount="115">
  <si>
    <t>Dział</t>
  </si>
  <si>
    <t>Rozdział</t>
  </si>
  <si>
    <t>§</t>
  </si>
  <si>
    <t>Treść</t>
  </si>
  <si>
    <t>Wydatki przed zmianą</t>
  </si>
  <si>
    <t>Razem :</t>
  </si>
  <si>
    <t>Nr ………………... z dnia …………………..r.</t>
  </si>
  <si>
    <t xml:space="preserve"> </t>
  </si>
  <si>
    <t xml:space="preserve">zmiana wydatków </t>
  </si>
  <si>
    <t>Wydatki po zmianie</t>
  </si>
  <si>
    <t>Pozostała działalność</t>
  </si>
  <si>
    <t>750</t>
  </si>
  <si>
    <t>Administracja publiczna</t>
  </si>
  <si>
    <t>75023</t>
  </si>
  <si>
    <t>Urzędy gmin</t>
  </si>
  <si>
    <t xml:space="preserve">Załącznik Nr 2  do Uchwały Rady Gminy Sorkwity </t>
  </si>
  <si>
    <t xml:space="preserve">Załącznik Nr 1  do Uchwały Rady Gminy Sorkwity </t>
  </si>
  <si>
    <t>Dochody  przed zmianą</t>
  </si>
  <si>
    <t>Dochody  po zmianach</t>
  </si>
  <si>
    <t>Zmiana dochodow</t>
  </si>
  <si>
    <t>Dotacje celowe otrzymane z budżetu państwa na realizację własnych zadań bieżących</t>
  </si>
  <si>
    <t>2030</t>
  </si>
  <si>
    <t>Zakup usług pozostałych</t>
  </si>
  <si>
    <t>4300</t>
  </si>
  <si>
    <t>Plan dochodów budżetu Gminy na 2013r.</t>
  </si>
  <si>
    <t>Plan wydatków budżetu Gminy na 2013r.</t>
  </si>
  <si>
    <t>Wynagrodzenia bezosobowe</t>
  </si>
  <si>
    <t>75814</t>
  </si>
  <si>
    <t>Różne rozliczenia finansowe</t>
  </si>
  <si>
    <t>Dotacje celowe otrzymane z budżetu państwana realizację własnych zadań bieżących</t>
  </si>
  <si>
    <t>Dotacje celowe otrzymane z budżetu państwa na realizację inwestycji i zakupów inwestycyjnych własnych gmin(związków gmin)</t>
  </si>
  <si>
    <t>758</t>
  </si>
  <si>
    <t>Różne rozliczenia</t>
  </si>
  <si>
    <t>801</t>
  </si>
  <si>
    <t xml:space="preserve">Oświata i wychowanie </t>
  </si>
  <si>
    <t>80101</t>
  </si>
  <si>
    <t>Szkoły podstawowe</t>
  </si>
  <si>
    <t>80110</t>
  </si>
  <si>
    <t xml:space="preserve">Gimnazja </t>
  </si>
  <si>
    <t>80113</t>
  </si>
  <si>
    <t>Dowożenie uczniów do szkół</t>
  </si>
  <si>
    <t>80114</t>
  </si>
  <si>
    <t>Zespoły ekonomiczno-administracyjne szkół</t>
  </si>
  <si>
    <t>854</t>
  </si>
  <si>
    <t xml:space="preserve">Edukacyjna opieka wychowawcza </t>
  </si>
  <si>
    <t>85401</t>
  </si>
  <si>
    <t xml:space="preserve">Świetlice szkolne </t>
  </si>
  <si>
    <t>700</t>
  </si>
  <si>
    <t>Gospodarka mieszkaniowa</t>
  </si>
  <si>
    <t>70095</t>
  </si>
  <si>
    <t>6057</t>
  </si>
  <si>
    <t>Wydatki inwestycyjne</t>
  </si>
  <si>
    <t>6059</t>
  </si>
  <si>
    <t>Pozostała działąlność</t>
  </si>
  <si>
    <t>6207</t>
  </si>
  <si>
    <t xml:space="preserve">Dotacje celowe w ramach programów finansowanych z udziałem środków europejskich oraz środków , o których mowa w art.5 ust. 1  pkt 3 oraz pkt 5 i 6 ustawy, lub płatności w ramach budżetu środków europejskich </t>
  </si>
  <si>
    <t>4010</t>
  </si>
  <si>
    <t>70005</t>
  </si>
  <si>
    <t>80103</t>
  </si>
  <si>
    <t xml:space="preserve">Oddziały przedszkolne w szkołach podstawowych </t>
  </si>
  <si>
    <t>80104</t>
  </si>
  <si>
    <t xml:space="preserve">Przedszkola </t>
  </si>
  <si>
    <t>2540</t>
  </si>
  <si>
    <t xml:space="preserve">Dotacja przedmiotowa z budżetu dla niepublicznej jednostki systemu oświaty </t>
  </si>
  <si>
    <t>85415</t>
  </si>
  <si>
    <t>2040</t>
  </si>
  <si>
    <t xml:space="preserve">Pomoc materialna dla uczniów </t>
  </si>
  <si>
    <t>Dotacje celowe otrzymane z budżetu państwa na realizację zadań bieżących gmin z zakresu edukacyjnej opieki wychowawczej finansowanych w całości przez budżet państwa w ramach programów rządowych</t>
  </si>
  <si>
    <t>Pomoc materialna dla uczniów</t>
  </si>
  <si>
    <t>Inne formy pomocy dla uczniów</t>
  </si>
  <si>
    <t>Gimnazja</t>
  </si>
  <si>
    <t>Środki na dofinansowanie własnych zadań bieżacych gmin(związków gmin)powiatów (związków powiatów), samorządów województw , pozyskane z innych żródeł</t>
  </si>
  <si>
    <t>853</t>
  </si>
  <si>
    <t xml:space="preserve">Pozostałe zadania w zakresie polityki społecznej </t>
  </si>
  <si>
    <t>Dotacje rozwojowe oraz środki na finansowanie Wspólnej Polityki Rolnej</t>
  </si>
  <si>
    <t>85395</t>
  </si>
  <si>
    <t>4017</t>
  </si>
  <si>
    <t>Wynagrodzenia osobowe</t>
  </si>
  <si>
    <t>4019</t>
  </si>
  <si>
    <t>4117</t>
  </si>
  <si>
    <t>Składki na ubezpieczenia społeczne</t>
  </si>
  <si>
    <t>4119</t>
  </si>
  <si>
    <t>4127</t>
  </si>
  <si>
    <t>Składki na Fundusz Pracy</t>
  </si>
  <si>
    <t>4129</t>
  </si>
  <si>
    <t>4177</t>
  </si>
  <si>
    <t>4179</t>
  </si>
  <si>
    <t>4217</t>
  </si>
  <si>
    <t>Zakup materiałów i wyposażenia</t>
  </si>
  <si>
    <t>4219</t>
  </si>
  <si>
    <t>4307</t>
  </si>
  <si>
    <t>4309</t>
  </si>
  <si>
    <t>3037</t>
  </si>
  <si>
    <t>3039</t>
  </si>
  <si>
    <t xml:space="preserve">Rózne wydatki na rzecz osób fizycznych </t>
  </si>
  <si>
    <t>921</t>
  </si>
  <si>
    <t>Kultura i ochrona dzidzictwa narodowego</t>
  </si>
  <si>
    <t>92109</t>
  </si>
  <si>
    <t>Domy i ośrodki kultury</t>
  </si>
  <si>
    <t>2480</t>
  </si>
  <si>
    <t>Dotacje przedmiotowe z budzetu dla instytucji kultury</t>
  </si>
  <si>
    <t>4260</t>
  </si>
  <si>
    <t>4440</t>
  </si>
  <si>
    <t>Zakup energii</t>
  </si>
  <si>
    <t>Odpis na ZFSŚ</t>
  </si>
  <si>
    <t>4170</t>
  </si>
  <si>
    <t>80195</t>
  </si>
  <si>
    <t>70004</t>
  </si>
  <si>
    <t>Rózne jednostki obsługujace gospodarkę mieszkaniową</t>
  </si>
  <si>
    <t>2650</t>
  </si>
  <si>
    <t xml:space="preserve">Dotacje przedmiotowe dla Samorządowego Zakładu Budżetowego </t>
  </si>
  <si>
    <t>zakup energii</t>
  </si>
  <si>
    <t>Gospodarka gruntami i nieruchomościami</t>
  </si>
  <si>
    <t>XXXIII/265/2013 z dnia 04 października 2013r.</t>
  </si>
  <si>
    <t>XXX/265/2013 z dnia 04 października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</si>
</sst>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/>
    </xf>
    <xf numFmtId="49" fontId="3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49" fontId="4" fillId="0" borderId="2" xfId="0" applyNumberFormat="1" applyFont="1" applyBorder="1" applyAlignment="1">
      <alignment horizontal="center" wrapText="1"/>
    </xf>
    <xf numFmtId="4" fontId="2" fillId="2" borderId="5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center" wrapText="1"/>
    </xf>
    <xf numFmtId="4" fontId="4" fillId="0" borderId="5" xfId="0" applyNumberFormat="1" applyFont="1" applyBorder="1" applyAlignment="1">
      <alignment wrapText="1"/>
    </xf>
    <xf numFmtId="4" fontId="4" fillId="4" borderId="5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5" borderId="3" xfId="0" applyNumberFormat="1" applyFont="1" applyFill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left" wrapText="1"/>
    </xf>
    <xf numFmtId="0" fontId="5" fillId="0" borderId="9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4" fontId="3" fillId="5" borderId="5" xfId="0" applyNumberFormat="1" applyFont="1" applyFill="1" applyBorder="1" applyAlignment="1">
      <alignment wrapText="1"/>
    </xf>
    <xf numFmtId="0" fontId="3" fillId="0" borderId="3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4" fontId="3" fillId="0" borderId="4" xfId="0" applyNumberFormat="1" applyFont="1" applyBorder="1" applyAlignment="1">
      <alignment wrapText="1"/>
    </xf>
    <xf numFmtId="4" fontId="5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5" fillId="0" borderId="6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7"/>
  <sheetViews>
    <sheetView tabSelected="1" workbookViewId="0" topLeftCell="B70">
      <selection activeCell="E36" sqref="E36"/>
    </sheetView>
  </sheetViews>
  <sheetFormatPr defaultColWidth="9.140625" defaultRowHeight="12.75"/>
  <cols>
    <col min="1" max="1" width="0" style="0" hidden="1" customWidth="1"/>
    <col min="2" max="2" width="4.421875" style="0" customWidth="1"/>
    <col min="3" max="3" width="6.57421875" style="0" customWidth="1"/>
    <col min="4" max="4" width="5.28125" style="0" customWidth="1"/>
    <col min="5" max="5" width="31.7109375" style="0" customWidth="1"/>
    <col min="6" max="6" width="11.28125" style="0" customWidth="1"/>
    <col min="7" max="7" width="10.57421875" style="0" customWidth="1"/>
    <col min="8" max="8" width="11.8515625" style="0" customWidth="1"/>
    <col min="10" max="10" width="10.140625" style="0" bestFit="1" customWidth="1"/>
  </cols>
  <sheetData>
    <row r="2" ht="12.75">
      <c r="D2" t="s">
        <v>16</v>
      </c>
    </row>
    <row r="3" spans="4:5" ht="12.75">
      <c r="D3" t="s">
        <v>6</v>
      </c>
      <c r="E3" t="s">
        <v>113</v>
      </c>
    </row>
    <row r="5" ht="12.75">
      <c r="E5" s="1" t="s">
        <v>24</v>
      </c>
    </row>
    <row r="7" spans="2:8" ht="33.75">
      <c r="B7" s="2" t="s">
        <v>0</v>
      </c>
      <c r="C7" s="2" t="s">
        <v>1</v>
      </c>
      <c r="D7" s="3" t="s">
        <v>2</v>
      </c>
      <c r="E7" s="4" t="s">
        <v>3</v>
      </c>
      <c r="F7" s="2" t="s">
        <v>17</v>
      </c>
      <c r="G7" s="2" t="s">
        <v>19</v>
      </c>
      <c r="H7" s="2" t="s">
        <v>18</v>
      </c>
    </row>
    <row r="8" spans="2:8" ht="12.75">
      <c r="B8" s="27" t="s">
        <v>47</v>
      </c>
      <c r="C8" s="27"/>
      <c r="D8" s="27"/>
      <c r="E8" s="28" t="s">
        <v>48</v>
      </c>
      <c r="F8" s="26">
        <v>4437495.16</v>
      </c>
      <c r="G8" s="26">
        <f>SUM(G9)</f>
        <v>-59434.36</v>
      </c>
      <c r="H8" s="26">
        <f aca="true" t="shared" si="0" ref="H8:H29">SUM(F8:G8)</f>
        <v>4378060.8</v>
      </c>
    </row>
    <row r="9" spans="2:8" ht="12.75">
      <c r="B9" s="33"/>
      <c r="C9" s="30" t="s">
        <v>49</v>
      </c>
      <c r="D9" s="71"/>
      <c r="E9" s="65" t="s">
        <v>53</v>
      </c>
      <c r="F9" s="19">
        <v>113662.36</v>
      </c>
      <c r="G9" s="19">
        <f>SUM(G10)</f>
        <v>-59434.36</v>
      </c>
      <c r="H9" s="24">
        <f t="shared" si="0"/>
        <v>54228</v>
      </c>
    </row>
    <row r="10" spans="2:8" ht="67.5">
      <c r="B10" s="64"/>
      <c r="C10" s="31"/>
      <c r="D10" s="29" t="s">
        <v>54</v>
      </c>
      <c r="E10" s="20" t="s">
        <v>55</v>
      </c>
      <c r="F10" s="21">
        <v>113662.36</v>
      </c>
      <c r="G10" s="21">
        <v>-59434.36</v>
      </c>
      <c r="H10" s="22">
        <f t="shared" si="0"/>
        <v>54228</v>
      </c>
    </row>
    <row r="11" spans="2:8" ht="12.75">
      <c r="B11" s="27" t="s">
        <v>31</v>
      </c>
      <c r="C11" s="27"/>
      <c r="D11" s="27"/>
      <c r="E11" s="28" t="s">
        <v>32</v>
      </c>
      <c r="F11" s="26">
        <v>5893326.7</v>
      </c>
      <c r="G11" s="26">
        <f>SUM(G12)</f>
        <v>0</v>
      </c>
      <c r="H11" s="26">
        <f t="shared" si="0"/>
        <v>5893326.7</v>
      </c>
    </row>
    <row r="12" spans="2:8" ht="12.75">
      <c r="B12" s="29"/>
      <c r="C12" s="71" t="s">
        <v>27</v>
      </c>
      <c r="D12" s="71"/>
      <c r="E12" s="59" t="s">
        <v>28</v>
      </c>
      <c r="F12" s="60">
        <v>33480.7</v>
      </c>
      <c r="G12" s="60">
        <f>SUM(G13:G14)</f>
        <v>0</v>
      </c>
      <c r="H12" s="60">
        <f t="shared" si="0"/>
        <v>33480.7</v>
      </c>
    </row>
    <row r="13" spans="2:8" ht="33.75">
      <c r="B13" s="58"/>
      <c r="C13" s="58"/>
      <c r="D13" s="58" t="s">
        <v>21</v>
      </c>
      <c r="E13" s="32" t="s">
        <v>29</v>
      </c>
      <c r="F13" s="21">
        <v>10364.51</v>
      </c>
      <c r="G13" s="21">
        <v>1137.3</v>
      </c>
      <c r="H13" s="22">
        <f t="shared" si="0"/>
        <v>11501.81</v>
      </c>
    </row>
    <row r="14" spans="2:8" ht="45">
      <c r="B14" s="58"/>
      <c r="C14" s="2"/>
      <c r="D14" s="10">
        <v>6330</v>
      </c>
      <c r="E14" s="20" t="s">
        <v>30</v>
      </c>
      <c r="F14" s="21">
        <v>23116.19</v>
      </c>
      <c r="G14" s="21">
        <v>-1137.3</v>
      </c>
      <c r="H14" s="22">
        <f t="shared" si="0"/>
        <v>21978.89</v>
      </c>
    </row>
    <row r="15" spans="2:8" ht="12.75">
      <c r="B15" s="5" t="s">
        <v>33</v>
      </c>
      <c r="C15" s="5"/>
      <c r="D15" s="6"/>
      <c r="E15" s="7" t="s">
        <v>34</v>
      </c>
      <c r="F15" s="8">
        <v>76240</v>
      </c>
      <c r="G15" s="8">
        <f>SUM(G16,G18,G20)</f>
        <v>42849</v>
      </c>
      <c r="H15" s="8">
        <f t="shared" si="0"/>
        <v>119089</v>
      </c>
    </row>
    <row r="16" spans="2:8" ht="21">
      <c r="B16" s="29"/>
      <c r="C16" s="30" t="s">
        <v>58</v>
      </c>
      <c r="D16" s="30"/>
      <c r="E16" s="16" t="s">
        <v>59</v>
      </c>
      <c r="F16" s="19">
        <v>0</v>
      </c>
      <c r="G16" s="19">
        <f>SUM(G17)</f>
        <v>5382</v>
      </c>
      <c r="H16" s="24">
        <f t="shared" si="0"/>
        <v>5382</v>
      </c>
    </row>
    <row r="17" spans="2:8" ht="33.75">
      <c r="B17" s="29"/>
      <c r="C17" s="31"/>
      <c r="D17" s="31" t="s">
        <v>21</v>
      </c>
      <c r="E17" s="32" t="s">
        <v>20</v>
      </c>
      <c r="F17" s="21">
        <v>0</v>
      </c>
      <c r="G17" s="21">
        <v>5382</v>
      </c>
      <c r="H17" s="22">
        <f t="shared" si="0"/>
        <v>5382</v>
      </c>
    </row>
    <row r="18" spans="2:8" ht="12.75">
      <c r="B18" s="29"/>
      <c r="C18" s="30" t="s">
        <v>60</v>
      </c>
      <c r="D18" s="30"/>
      <c r="E18" s="16" t="s">
        <v>61</v>
      </c>
      <c r="F18" s="19">
        <v>63000</v>
      </c>
      <c r="G18" s="19">
        <f>SUM(G19)</f>
        <v>30843</v>
      </c>
      <c r="H18" s="24">
        <f t="shared" si="0"/>
        <v>93843</v>
      </c>
    </row>
    <row r="19" spans="2:8" ht="33.75">
      <c r="B19" s="29"/>
      <c r="C19" s="31"/>
      <c r="D19" s="31" t="s">
        <v>21</v>
      </c>
      <c r="E19" s="32" t="s">
        <v>20</v>
      </c>
      <c r="F19" s="21">
        <v>0</v>
      </c>
      <c r="G19" s="21">
        <v>30843</v>
      </c>
      <c r="H19" s="22">
        <f t="shared" si="0"/>
        <v>30843</v>
      </c>
    </row>
    <row r="20" spans="2:8" ht="12.75">
      <c r="B20" s="29"/>
      <c r="C20" s="71" t="s">
        <v>37</v>
      </c>
      <c r="D20" s="71"/>
      <c r="E20" s="36" t="s">
        <v>70</v>
      </c>
      <c r="F20" s="19">
        <v>0</v>
      </c>
      <c r="G20" s="19">
        <f>SUM(G21)</f>
        <v>6624</v>
      </c>
      <c r="H20" s="24">
        <f t="shared" si="0"/>
        <v>6624</v>
      </c>
    </row>
    <row r="21" spans="2:8" ht="45">
      <c r="B21" s="29"/>
      <c r="C21" s="29"/>
      <c r="D21" s="73">
        <v>2700</v>
      </c>
      <c r="E21" s="72" t="s">
        <v>71</v>
      </c>
      <c r="F21" s="21">
        <v>0</v>
      </c>
      <c r="G21" s="21">
        <v>6624</v>
      </c>
      <c r="H21" s="22">
        <f t="shared" si="0"/>
        <v>6624</v>
      </c>
    </row>
    <row r="22" spans="2:8" ht="22.5">
      <c r="B22" s="27">
        <v>853</v>
      </c>
      <c r="C22" s="27"/>
      <c r="D22" s="27"/>
      <c r="E22" s="28" t="s">
        <v>73</v>
      </c>
      <c r="F22" s="8">
        <v>134751.2</v>
      </c>
      <c r="G22" s="8">
        <f>SUM(G23)</f>
        <v>47790</v>
      </c>
      <c r="H22" s="8">
        <f t="shared" si="0"/>
        <v>182541.2</v>
      </c>
    </row>
    <row r="23" spans="2:8" ht="12.75">
      <c r="B23" s="74"/>
      <c r="C23" s="77">
        <v>85395</v>
      </c>
      <c r="D23" s="78"/>
      <c r="E23" s="57" t="s">
        <v>10</v>
      </c>
      <c r="F23" s="19">
        <v>134751.2</v>
      </c>
      <c r="G23" s="19">
        <f>SUM(G24,G25)</f>
        <v>47790</v>
      </c>
      <c r="H23" s="24">
        <f t="shared" si="0"/>
        <v>182541.2</v>
      </c>
    </row>
    <row r="24" spans="2:8" ht="26.25" customHeight="1">
      <c r="B24" s="76"/>
      <c r="C24" s="74"/>
      <c r="D24" s="79">
        <v>2007</v>
      </c>
      <c r="E24" s="80" t="s">
        <v>74</v>
      </c>
      <c r="F24" s="21">
        <v>127976</v>
      </c>
      <c r="G24" s="21">
        <v>40621.5</v>
      </c>
      <c r="H24" s="22">
        <f t="shared" si="0"/>
        <v>168597.5</v>
      </c>
    </row>
    <row r="25" spans="2:8" ht="22.5">
      <c r="B25" s="75"/>
      <c r="C25" s="75"/>
      <c r="D25" s="81">
        <v>2009</v>
      </c>
      <c r="E25" s="20" t="s">
        <v>74</v>
      </c>
      <c r="F25" s="21">
        <v>6775.2</v>
      </c>
      <c r="G25" s="21">
        <v>7168.5</v>
      </c>
      <c r="H25" s="22">
        <f t="shared" si="0"/>
        <v>13943.7</v>
      </c>
    </row>
    <row r="26" spans="2:8" ht="12.75">
      <c r="B26" s="5" t="s">
        <v>43</v>
      </c>
      <c r="C26" s="5"/>
      <c r="D26" s="6"/>
      <c r="E26" s="7" t="s">
        <v>44</v>
      </c>
      <c r="F26" s="8">
        <v>140440</v>
      </c>
      <c r="G26" s="8">
        <f>SUM(G27)</f>
        <v>16686</v>
      </c>
      <c r="H26" s="8">
        <f t="shared" si="0"/>
        <v>157126</v>
      </c>
    </row>
    <row r="27" spans="2:8" ht="12.75">
      <c r="B27" s="29"/>
      <c r="C27" s="30" t="s">
        <v>64</v>
      </c>
      <c r="D27" s="30"/>
      <c r="E27" s="16" t="s">
        <v>66</v>
      </c>
      <c r="F27" s="19">
        <v>140440</v>
      </c>
      <c r="G27" s="19">
        <f>SUM(G28)</f>
        <v>16686</v>
      </c>
      <c r="H27" s="24">
        <f t="shared" si="0"/>
        <v>157126</v>
      </c>
    </row>
    <row r="28" spans="2:8" ht="67.5">
      <c r="B28" s="29"/>
      <c r="C28" s="31"/>
      <c r="D28" s="31" t="s">
        <v>65</v>
      </c>
      <c r="E28" s="32" t="s">
        <v>67</v>
      </c>
      <c r="F28" s="21">
        <v>0</v>
      </c>
      <c r="G28" s="21">
        <v>16686</v>
      </c>
      <c r="H28" s="22">
        <f t="shared" si="0"/>
        <v>16686</v>
      </c>
    </row>
    <row r="29" spans="2:8" ht="12.75">
      <c r="B29" s="11"/>
      <c r="C29" s="11"/>
      <c r="D29" s="11"/>
      <c r="E29" s="12" t="s">
        <v>5</v>
      </c>
      <c r="F29" s="13">
        <v>21185363.06</v>
      </c>
      <c r="G29" s="13">
        <f>SUM(G8,G11,G15,G26,G22)</f>
        <v>47890.64</v>
      </c>
      <c r="H29" s="14">
        <f t="shared" si="0"/>
        <v>21233253.7</v>
      </c>
    </row>
    <row r="35" ht="12.75">
      <c r="D35" t="s">
        <v>15</v>
      </c>
    </row>
    <row r="36" spans="4:5" ht="12.75">
      <c r="D36" t="s">
        <v>6</v>
      </c>
      <c r="E36" t="s">
        <v>114</v>
      </c>
    </row>
    <row r="38" ht="12.75">
      <c r="E38" s="1" t="s">
        <v>25</v>
      </c>
    </row>
    <row r="39" ht="12.75">
      <c r="E39" t="s">
        <v>7</v>
      </c>
    </row>
    <row r="40" spans="2:8" ht="33.75">
      <c r="B40" s="2" t="s">
        <v>0</v>
      </c>
      <c r="C40" s="2" t="s">
        <v>1</v>
      </c>
      <c r="D40" s="3" t="s">
        <v>2</v>
      </c>
      <c r="E40" s="4" t="s">
        <v>3</v>
      </c>
      <c r="F40" s="2" t="s">
        <v>4</v>
      </c>
      <c r="G40" s="2" t="s">
        <v>8</v>
      </c>
      <c r="H40" s="2" t="s">
        <v>9</v>
      </c>
    </row>
    <row r="41" spans="2:8" ht="12.75">
      <c r="B41" s="27" t="s">
        <v>47</v>
      </c>
      <c r="C41" s="27"/>
      <c r="D41" s="27"/>
      <c r="E41" s="28" t="s">
        <v>48</v>
      </c>
      <c r="F41" s="26">
        <f>SUM(F42,F44,F47)</f>
        <v>4265029.28</v>
      </c>
      <c r="G41" s="26">
        <f>SUM(G42,G44,G47)</f>
        <v>-30269.36</v>
      </c>
      <c r="H41" s="26">
        <f aca="true" t="shared" si="1" ref="H41:H48">SUM(F41:G41)</f>
        <v>4234759.92</v>
      </c>
    </row>
    <row r="42" spans="2:8" ht="21">
      <c r="B42" s="15"/>
      <c r="C42" s="30" t="s">
        <v>107</v>
      </c>
      <c r="D42" s="30"/>
      <c r="E42" s="16" t="s">
        <v>108</v>
      </c>
      <c r="F42" s="66">
        <v>287080</v>
      </c>
      <c r="G42" s="19">
        <f>SUM(G43:G43)</f>
        <v>21605</v>
      </c>
      <c r="H42" s="24">
        <f t="shared" si="1"/>
        <v>308685</v>
      </c>
    </row>
    <row r="43" spans="2:8" ht="22.5">
      <c r="B43" s="15"/>
      <c r="C43" s="30"/>
      <c r="D43" s="62" t="s">
        <v>109</v>
      </c>
      <c r="E43" s="63" t="s">
        <v>110</v>
      </c>
      <c r="F43" s="67">
        <v>287080</v>
      </c>
      <c r="G43" s="21">
        <v>21605</v>
      </c>
      <c r="H43" s="22">
        <f t="shared" si="1"/>
        <v>308685</v>
      </c>
    </row>
    <row r="44" spans="2:8" ht="21">
      <c r="B44" s="33"/>
      <c r="C44" s="30" t="s">
        <v>57</v>
      </c>
      <c r="D44" s="35"/>
      <c r="E44" s="61" t="s">
        <v>112</v>
      </c>
      <c r="F44" s="19">
        <v>3730935.75</v>
      </c>
      <c r="G44" s="19">
        <f>SUM(G45:G46)</f>
        <v>7560</v>
      </c>
      <c r="H44" s="24">
        <f t="shared" si="1"/>
        <v>3738495.75</v>
      </c>
    </row>
    <row r="45" spans="2:8" ht="12.75">
      <c r="B45" s="29"/>
      <c r="C45" s="31"/>
      <c r="D45" s="62" t="s">
        <v>50</v>
      </c>
      <c r="E45" s="63" t="s">
        <v>51</v>
      </c>
      <c r="F45" s="21">
        <v>2925948.6</v>
      </c>
      <c r="G45" s="21">
        <v>2560</v>
      </c>
      <c r="H45" s="22">
        <f t="shared" si="1"/>
        <v>2928508.6</v>
      </c>
    </row>
    <row r="46" spans="2:8" ht="12.75">
      <c r="B46" s="29"/>
      <c r="C46" s="33"/>
      <c r="D46" s="62" t="s">
        <v>52</v>
      </c>
      <c r="E46" s="63" t="s">
        <v>51</v>
      </c>
      <c r="F46" s="21">
        <v>731487.15</v>
      </c>
      <c r="G46" s="21">
        <v>5000</v>
      </c>
      <c r="H46" s="22">
        <f t="shared" si="1"/>
        <v>736487.15</v>
      </c>
    </row>
    <row r="47" spans="2:8" ht="12.75">
      <c r="B47" s="15"/>
      <c r="C47" s="30" t="s">
        <v>49</v>
      </c>
      <c r="D47" s="30"/>
      <c r="E47" s="16" t="s">
        <v>10</v>
      </c>
      <c r="F47" s="66">
        <v>247013.53</v>
      </c>
      <c r="G47" s="19">
        <f>SUM(G48:G48)</f>
        <v>-59434.36</v>
      </c>
      <c r="H47" s="24">
        <f t="shared" si="1"/>
        <v>187579.16999999998</v>
      </c>
    </row>
    <row r="48" spans="2:8" ht="12.75">
      <c r="B48" s="15"/>
      <c r="C48" s="30"/>
      <c r="D48" s="62" t="s">
        <v>50</v>
      </c>
      <c r="E48" s="63" t="s">
        <v>51</v>
      </c>
      <c r="F48" s="67">
        <v>113662.36</v>
      </c>
      <c r="G48" s="21">
        <v>-59434.36</v>
      </c>
      <c r="H48" s="22">
        <f t="shared" si="1"/>
        <v>54228</v>
      </c>
    </row>
    <row r="49" spans="2:8" ht="12.75">
      <c r="B49" s="5" t="s">
        <v>11</v>
      </c>
      <c r="C49" s="5"/>
      <c r="D49" s="68"/>
      <c r="E49" s="7" t="s">
        <v>12</v>
      </c>
      <c r="F49" s="8">
        <v>1975170.58</v>
      </c>
      <c r="G49" s="26">
        <f>SUM(G50)</f>
        <v>3684</v>
      </c>
      <c r="H49" s="26">
        <f aca="true" t="shared" si="2" ref="H49:H71">SUM(F49:G49)</f>
        <v>1978854.58</v>
      </c>
    </row>
    <row r="50" spans="2:8" ht="18" customHeight="1">
      <c r="B50" s="23"/>
      <c r="C50" s="17" t="s">
        <v>13</v>
      </c>
      <c r="D50" s="18"/>
      <c r="E50" s="9" t="s">
        <v>14</v>
      </c>
      <c r="F50" s="19">
        <v>1773594.58</v>
      </c>
      <c r="G50" s="19">
        <f>SUM(G51:G51)</f>
        <v>3684</v>
      </c>
      <c r="H50" s="24">
        <f t="shared" si="2"/>
        <v>1777278.58</v>
      </c>
    </row>
    <row r="51" spans="2:8" ht="15.75" customHeight="1">
      <c r="B51" s="23"/>
      <c r="C51" s="15"/>
      <c r="D51" s="43">
        <v>4260</v>
      </c>
      <c r="E51" s="20" t="s">
        <v>111</v>
      </c>
      <c r="F51" s="44">
        <v>12500</v>
      </c>
      <c r="G51" s="44">
        <v>3684</v>
      </c>
      <c r="H51" s="45">
        <f t="shared" si="2"/>
        <v>16184</v>
      </c>
    </row>
    <row r="52" spans="2:8" ht="24" customHeight="1">
      <c r="B52" s="5" t="s">
        <v>33</v>
      </c>
      <c r="C52" s="5"/>
      <c r="D52" s="6"/>
      <c r="E52" s="7" t="s">
        <v>34</v>
      </c>
      <c r="F52" s="8">
        <v>5964905.28</v>
      </c>
      <c r="G52" s="8">
        <f>SUM(G53,G58,G60,G65,G67,G70,)</f>
        <v>460.80000000000064</v>
      </c>
      <c r="H52" s="8">
        <f t="shared" si="2"/>
        <v>5965366.08</v>
      </c>
    </row>
    <row r="53" spans="2:8" ht="15" customHeight="1">
      <c r="B53" s="15"/>
      <c r="C53" s="30" t="s">
        <v>35</v>
      </c>
      <c r="D53" s="30"/>
      <c r="E53" s="16" t="s">
        <v>36</v>
      </c>
      <c r="F53" s="19">
        <v>2544520.88</v>
      </c>
      <c r="G53" s="19">
        <f>SUM(G54:G57)</f>
        <v>-58177.28</v>
      </c>
      <c r="H53" s="24">
        <f t="shared" si="2"/>
        <v>2486343.6</v>
      </c>
    </row>
    <row r="54" spans="2:8" ht="16.5" customHeight="1">
      <c r="B54" s="15"/>
      <c r="C54" s="30"/>
      <c r="D54" s="70" t="s">
        <v>62</v>
      </c>
      <c r="E54" s="32" t="s">
        <v>63</v>
      </c>
      <c r="F54" s="21">
        <v>455000</v>
      </c>
      <c r="G54" s="21">
        <v>-46720</v>
      </c>
      <c r="H54" s="22">
        <f t="shared" si="2"/>
        <v>408280</v>
      </c>
    </row>
    <row r="55" spans="2:8" ht="15.75" customHeight="1">
      <c r="B55" s="15"/>
      <c r="C55" s="30"/>
      <c r="D55" s="70" t="s">
        <v>56</v>
      </c>
      <c r="E55" s="32" t="s">
        <v>77</v>
      </c>
      <c r="F55" s="21">
        <v>1258270</v>
      </c>
      <c r="G55" s="21">
        <v>6000</v>
      </c>
      <c r="H55" s="22">
        <f t="shared" si="2"/>
        <v>1264270</v>
      </c>
    </row>
    <row r="56" spans="2:8" ht="24" customHeight="1">
      <c r="B56" s="15"/>
      <c r="C56" s="30"/>
      <c r="D56" s="84" t="s">
        <v>101</v>
      </c>
      <c r="E56" s="85" t="s">
        <v>103</v>
      </c>
      <c r="F56" s="21">
        <v>24100</v>
      </c>
      <c r="G56" s="21">
        <v>14000</v>
      </c>
      <c r="H56" s="22">
        <f>SUM(F56:G56)</f>
        <v>38100</v>
      </c>
    </row>
    <row r="57" spans="2:8" ht="27" customHeight="1">
      <c r="B57" s="15"/>
      <c r="C57" s="30"/>
      <c r="D57" s="25" t="s">
        <v>102</v>
      </c>
      <c r="E57" s="39" t="s">
        <v>104</v>
      </c>
      <c r="F57" s="21">
        <v>139806.91</v>
      </c>
      <c r="G57" s="21">
        <v>-31457.28</v>
      </c>
      <c r="H57" s="22">
        <f t="shared" si="2"/>
        <v>108349.63</v>
      </c>
    </row>
    <row r="58" spans="2:8" ht="14.25" customHeight="1">
      <c r="B58" s="15"/>
      <c r="C58" s="30" t="s">
        <v>58</v>
      </c>
      <c r="D58" s="30"/>
      <c r="E58" s="16" t="s">
        <v>59</v>
      </c>
      <c r="F58" s="19">
        <v>0</v>
      </c>
      <c r="G58" s="19">
        <f>SUM(G59:G59)</f>
        <v>46720</v>
      </c>
      <c r="H58" s="24">
        <f>SUM(F58:G58)</f>
        <v>46720</v>
      </c>
    </row>
    <row r="59" spans="2:8" ht="14.25" customHeight="1">
      <c r="B59" s="15"/>
      <c r="C59" s="30"/>
      <c r="D59" s="70" t="s">
        <v>62</v>
      </c>
      <c r="E59" s="32" t="s">
        <v>63</v>
      </c>
      <c r="F59" s="21">
        <v>0</v>
      </c>
      <c r="G59" s="21">
        <v>46720</v>
      </c>
      <c r="H59" s="22">
        <f>SUM(F59:G59)</f>
        <v>46720</v>
      </c>
    </row>
    <row r="60" spans="2:8" ht="14.25" customHeight="1">
      <c r="B60" s="15"/>
      <c r="C60" s="46" t="s">
        <v>37</v>
      </c>
      <c r="D60" s="46"/>
      <c r="E60" s="42" t="s">
        <v>38</v>
      </c>
      <c r="F60" s="19">
        <v>1699906.02</v>
      </c>
      <c r="G60" s="19">
        <f>SUM(G61:G64)</f>
        <v>6630.73</v>
      </c>
      <c r="H60" s="24">
        <f t="shared" si="2"/>
        <v>1706536.75</v>
      </c>
    </row>
    <row r="61" spans="2:8" ht="14.25" customHeight="1">
      <c r="B61" s="15"/>
      <c r="C61" s="35"/>
      <c r="D61" s="87" t="s">
        <v>56</v>
      </c>
      <c r="E61" s="32" t="s">
        <v>77</v>
      </c>
      <c r="F61" s="21">
        <v>1041017</v>
      </c>
      <c r="G61" s="21">
        <v>5200</v>
      </c>
      <c r="H61" s="22">
        <f t="shared" si="2"/>
        <v>1046217</v>
      </c>
    </row>
    <row r="62" spans="2:8" ht="14.25" customHeight="1">
      <c r="B62" s="15"/>
      <c r="C62" s="35"/>
      <c r="D62" s="70" t="s">
        <v>105</v>
      </c>
      <c r="E62" s="32" t="s">
        <v>26</v>
      </c>
      <c r="F62" s="21">
        <v>6020</v>
      </c>
      <c r="G62" s="21">
        <v>4500</v>
      </c>
      <c r="H62" s="22">
        <f t="shared" si="2"/>
        <v>10520</v>
      </c>
    </row>
    <row r="63" spans="2:8" ht="15" customHeight="1">
      <c r="B63" s="15"/>
      <c r="C63" s="35"/>
      <c r="D63" s="84" t="s">
        <v>101</v>
      </c>
      <c r="E63" s="85" t="s">
        <v>103</v>
      </c>
      <c r="F63" s="21">
        <v>149800</v>
      </c>
      <c r="G63" s="21">
        <v>6155.14</v>
      </c>
      <c r="H63" s="22">
        <f t="shared" si="2"/>
        <v>155955.14</v>
      </c>
    </row>
    <row r="64" spans="2:8" ht="12.75" customHeight="1">
      <c r="B64" s="15"/>
      <c r="C64" s="35"/>
      <c r="D64" s="84" t="s">
        <v>102</v>
      </c>
      <c r="E64" s="39" t="s">
        <v>104</v>
      </c>
      <c r="F64" s="21">
        <v>94736.44</v>
      </c>
      <c r="G64" s="21">
        <v>-9224.41</v>
      </c>
      <c r="H64" s="22">
        <f t="shared" si="2"/>
        <v>85512.03</v>
      </c>
    </row>
    <row r="65" spans="2:8" ht="21.75" customHeight="1">
      <c r="B65" s="15"/>
      <c r="C65" s="46" t="s">
        <v>39</v>
      </c>
      <c r="D65" s="46"/>
      <c r="E65" s="51" t="s">
        <v>40</v>
      </c>
      <c r="F65" s="19">
        <v>292848.83</v>
      </c>
      <c r="G65" s="19">
        <f>SUM(G66:G66)</f>
        <v>4662.41</v>
      </c>
      <c r="H65" s="24">
        <f t="shared" si="2"/>
        <v>297511.24</v>
      </c>
    </row>
    <row r="66" spans="2:8" ht="15.75" customHeight="1">
      <c r="B66" s="23"/>
      <c r="C66" s="15"/>
      <c r="D66" s="25" t="s">
        <v>23</v>
      </c>
      <c r="E66" s="20" t="s">
        <v>22</v>
      </c>
      <c r="F66" s="21">
        <v>292848.83</v>
      </c>
      <c r="G66" s="21">
        <v>4662.41</v>
      </c>
      <c r="H66" s="22">
        <f t="shared" si="2"/>
        <v>297511.24</v>
      </c>
    </row>
    <row r="67" spans="2:8" ht="12.75" customHeight="1">
      <c r="B67" s="23"/>
      <c r="C67" s="30" t="s">
        <v>41</v>
      </c>
      <c r="D67" s="30"/>
      <c r="E67" s="16" t="s">
        <v>42</v>
      </c>
      <c r="F67" s="19">
        <v>406770.55</v>
      </c>
      <c r="G67" s="19">
        <f>SUM(G68:G69)</f>
        <v>0</v>
      </c>
      <c r="H67" s="24">
        <f t="shared" si="2"/>
        <v>406770.55</v>
      </c>
    </row>
    <row r="68" spans="2:8" ht="12.75" customHeight="1">
      <c r="B68" s="23"/>
      <c r="C68" s="30"/>
      <c r="D68" s="25" t="s">
        <v>23</v>
      </c>
      <c r="E68" s="20" t="s">
        <v>22</v>
      </c>
      <c r="F68" s="21">
        <v>8074.38</v>
      </c>
      <c r="G68" s="21">
        <v>284.43</v>
      </c>
      <c r="H68" s="22">
        <f t="shared" si="2"/>
        <v>8358.81</v>
      </c>
    </row>
    <row r="69" spans="2:8" ht="12.75" customHeight="1">
      <c r="B69" s="23"/>
      <c r="C69" s="54"/>
      <c r="D69" s="84" t="s">
        <v>102</v>
      </c>
      <c r="E69" s="39" t="s">
        <v>104</v>
      </c>
      <c r="F69" s="21">
        <v>7110.55</v>
      </c>
      <c r="G69" s="21">
        <v>-284.43</v>
      </c>
      <c r="H69" s="22">
        <f t="shared" si="2"/>
        <v>6826.12</v>
      </c>
    </row>
    <row r="70" spans="2:8" ht="27.75" customHeight="1">
      <c r="B70" s="23"/>
      <c r="C70" s="46" t="s">
        <v>106</v>
      </c>
      <c r="D70" s="41"/>
      <c r="E70" s="42" t="s">
        <v>10</v>
      </c>
      <c r="F70" s="19">
        <v>51727</v>
      </c>
      <c r="G70" s="19">
        <f>SUM(G71:G71)</f>
        <v>624.94</v>
      </c>
      <c r="H70" s="24">
        <f t="shared" si="2"/>
        <v>52351.94</v>
      </c>
    </row>
    <row r="71" spans="2:8" ht="20.25" customHeight="1">
      <c r="B71" s="23"/>
      <c r="C71" s="56"/>
      <c r="D71" s="84" t="s">
        <v>102</v>
      </c>
      <c r="E71" s="39" t="s">
        <v>104</v>
      </c>
      <c r="F71" s="21">
        <v>51727</v>
      </c>
      <c r="G71" s="21">
        <v>624.94</v>
      </c>
      <c r="H71" s="22">
        <f t="shared" si="2"/>
        <v>52351.94</v>
      </c>
    </row>
    <row r="72" spans="2:8" ht="26.25" customHeight="1">
      <c r="B72" s="5" t="s">
        <v>72</v>
      </c>
      <c r="C72" s="5"/>
      <c r="D72" s="6"/>
      <c r="E72" s="7" t="s">
        <v>73</v>
      </c>
      <c r="F72" s="8">
        <v>140751.2</v>
      </c>
      <c r="G72" s="8">
        <f>SUM(G73)</f>
        <v>47790</v>
      </c>
      <c r="H72" s="8">
        <f aca="true" t="shared" si="3" ref="H72:H87">SUM(F72:G72)</f>
        <v>188541.2</v>
      </c>
    </row>
    <row r="73" spans="2:8" ht="13.5" customHeight="1">
      <c r="B73" s="15"/>
      <c r="C73" s="37" t="s">
        <v>75</v>
      </c>
      <c r="D73" s="82"/>
      <c r="E73" s="57" t="s">
        <v>10</v>
      </c>
      <c r="F73" s="19">
        <v>134751.2</v>
      </c>
      <c r="G73" s="19">
        <f>SUM(G74:G87)</f>
        <v>47790</v>
      </c>
      <c r="H73" s="24">
        <f t="shared" si="3"/>
        <v>182541.2</v>
      </c>
    </row>
    <row r="74" spans="2:8" ht="17.25" customHeight="1">
      <c r="B74" s="15"/>
      <c r="C74" s="83"/>
      <c r="D74" s="84" t="s">
        <v>92</v>
      </c>
      <c r="E74" s="63" t="s">
        <v>94</v>
      </c>
      <c r="F74" s="21">
        <v>0</v>
      </c>
      <c r="G74" s="21">
        <v>2486.25</v>
      </c>
      <c r="H74" s="22">
        <f t="shared" si="3"/>
        <v>2486.25</v>
      </c>
    </row>
    <row r="75" spans="2:8" ht="13.5" customHeight="1">
      <c r="B75" s="15"/>
      <c r="C75" s="83"/>
      <c r="D75" s="84" t="s">
        <v>93</v>
      </c>
      <c r="E75" s="63" t="s">
        <v>94</v>
      </c>
      <c r="F75" s="21">
        <v>0</v>
      </c>
      <c r="G75" s="21">
        <v>438.75</v>
      </c>
      <c r="H75" s="22">
        <f t="shared" si="3"/>
        <v>438.75</v>
      </c>
    </row>
    <row r="76" spans="2:8" ht="14.25" customHeight="1">
      <c r="B76" s="15"/>
      <c r="C76" s="83"/>
      <c r="D76" s="84" t="s">
        <v>76</v>
      </c>
      <c r="E76" s="85" t="s">
        <v>77</v>
      </c>
      <c r="F76" s="21">
        <v>37809.3</v>
      </c>
      <c r="G76" s="21">
        <v>6828.05</v>
      </c>
      <c r="H76" s="22">
        <f t="shared" si="3"/>
        <v>44637.350000000006</v>
      </c>
    </row>
    <row r="77" spans="2:8" ht="13.5" customHeight="1">
      <c r="B77" s="15"/>
      <c r="C77" s="83"/>
      <c r="D77" s="84" t="s">
        <v>78</v>
      </c>
      <c r="E77" s="85" t="s">
        <v>77</v>
      </c>
      <c r="F77" s="21">
        <v>2001.7</v>
      </c>
      <c r="G77" s="21">
        <v>1204.95</v>
      </c>
      <c r="H77" s="22">
        <f t="shared" si="3"/>
        <v>3206.65</v>
      </c>
    </row>
    <row r="78" spans="2:8" ht="15" customHeight="1">
      <c r="B78" s="15"/>
      <c r="C78" s="83"/>
      <c r="D78" s="84" t="s">
        <v>79</v>
      </c>
      <c r="E78" s="86" t="s">
        <v>80</v>
      </c>
      <c r="F78" s="21">
        <v>7759.3</v>
      </c>
      <c r="G78" s="21">
        <v>1488.39</v>
      </c>
      <c r="H78" s="22">
        <f t="shared" si="3"/>
        <v>9247.69</v>
      </c>
    </row>
    <row r="79" spans="2:8" ht="13.5" customHeight="1">
      <c r="B79" s="15"/>
      <c r="C79" s="83"/>
      <c r="D79" s="84" t="s">
        <v>81</v>
      </c>
      <c r="E79" s="85" t="s">
        <v>80</v>
      </c>
      <c r="F79" s="21">
        <v>410.7</v>
      </c>
      <c r="G79" s="21">
        <v>262.66</v>
      </c>
      <c r="H79" s="22">
        <f t="shared" si="3"/>
        <v>673.36</v>
      </c>
    </row>
    <row r="80" spans="2:8" ht="12.75" customHeight="1">
      <c r="B80" s="15"/>
      <c r="C80" s="83"/>
      <c r="D80" s="84" t="s">
        <v>82</v>
      </c>
      <c r="E80" s="85" t="s">
        <v>83</v>
      </c>
      <c r="F80" s="21">
        <v>949.45</v>
      </c>
      <c r="G80" s="21">
        <v>136.81</v>
      </c>
      <c r="H80" s="22">
        <f t="shared" si="3"/>
        <v>1086.26</v>
      </c>
    </row>
    <row r="81" spans="2:8" ht="13.5" customHeight="1">
      <c r="B81" s="15"/>
      <c r="C81" s="83"/>
      <c r="D81" s="84" t="s">
        <v>84</v>
      </c>
      <c r="E81" s="85" t="s">
        <v>83</v>
      </c>
      <c r="F81" s="21">
        <v>50.26</v>
      </c>
      <c r="G81" s="21">
        <v>24.14</v>
      </c>
      <c r="H81" s="22">
        <f t="shared" si="3"/>
        <v>74.4</v>
      </c>
    </row>
    <row r="82" spans="2:8" ht="12.75" customHeight="1">
      <c r="B82" s="15"/>
      <c r="C82" s="83"/>
      <c r="D82" s="84" t="s">
        <v>85</v>
      </c>
      <c r="E82" s="85" t="s">
        <v>26</v>
      </c>
      <c r="F82" s="21">
        <v>5392.5</v>
      </c>
      <c r="G82" s="21">
        <v>10799.25</v>
      </c>
      <c r="H82" s="22">
        <f t="shared" si="3"/>
        <v>16191.75</v>
      </c>
    </row>
    <row r="83" spans="2:8" ht="12.75" customHeight="1">
      <c r="B83" s="15"/>
      <c r="C83" s="83"/>
      <c r="D83" s="84" t="s">
        <v>86</v>
      </c>
      <c r="E83" s="85" t="s">
        <v>26</v>
      </c>
      <c r="F83" s="21">
        <v>285.5</v>
      </c>
      <c r="G83" s="21">
        <v>1905.75</v>
      </c>
      <c r="H83" s="22">
        <f t="shared" si="3"/>
        <v>2191.25</v>
      </c>
    </row>
    <row r="84" spans="2:8" ht="12.75" customHeight="1">
      <c r="B84" s="15"/>
      <c r="C84" s="83"/>
      <c r="D84" s="84" t="s">
        <v>87</v>
      </c>
      <c r="E84" s="85" t="s">
        <v>88</v>
      </c>
      <c r="F84" s="21">
        <v>1726.25</v>
      </c>
      <c r="G84" s="21">
        <v>-628.71</v>
      </c>
      <c r="H84" s="22">
        <f t="shared" si="3"/>
        <v>1097.54</v>
      </c>
    </row>
    <row r="85" spans="2:8" ht="12.75" customHeight="1">
      <c r="B85" s="15"/>
      <c r="C85" s="83"/>
      <c r="D85" s="84" t="s">
        <v>89</v>
      </c>
      <c r="E85" s="85" t="s">
        <v>88</v>
      </c>
      <c r="F85" s="21">
        <v>91.39</v>
      </c>
      <c r="G85" s="21">
        <v>8.71</v>
      </c>
      <c r="H85" s="22">
        <f t="shared" si="3"/>
        <v>100.1</v>
      </c>
    </row>
    <row r="86" spans="2:8" ht="12.75" customHeight="1">
      <c r="B86" s="15"/>
      <c r="C86" s="83"/>
      <c r="D86" s="84" t="s">
        <v>90</v>
      </c>
      <c r="E86" s="85" t="s">
        <v>22</v>
      </c>
      <c r="F86" s="21">
        <v>70860.1</v>
      </c>
      <c r="G86" s="21">
        <v>19511.46</v>
      </c>
      <c r="H86" s="22">
        <f t="shared" si="3"/>
        <v>90371.56</v>
      </c>
    </row>
    <row r="87" spans="2:8" ht="12.75" customHeight="1">
      <c r="B87" s="15"/>
      <c r="C87" s="83"/>
      <c r="D87" s="84" t="s">
        <v>91</v>
      </c>
      <c r="E87" s="85" t="s">
        <v>22</v>
      </c>
      <c r="F87" s="21">
        <v>3751.46</v>
      </c>
      <c r="G87" s="21">
        <v>3323.54</v>
      </c>
      <c r="H87" s="22">
        <f t="shared" si="3"/>
        <v>7075</v>
      </c>
    </row>
    <row r="88" spans="2:8" ht="12.75" customHeight="1">
      <c r="B88" s="5" t="s">
        <v>43</v>
      </c>
      <c r="C88" s="5"/>
      <c r="D88" s="6"/>
      <c r="E88" s="7" t="s">
        <v>44</v>
      </c>
      <c r="F88" s="8">
        <v>385002.94</v>
      </c>
      <c r="G88" s="8">
        <f>SUM(G91,G89)</f>
        <v>16225.2</v>
      </c>
      <c r="H88" s="8">
        <f aca="true" t="shared" si="4" ref="H88:H96">SUM(F88:G88)</f>
        <v>401228.14</v>
      </c>
    </row>
    <row r="89" spans="2:8" ht="12.75" customHeight="1">
      <c r="B89" s="48"/>
      <c r="C89" s="37" t="s">
        <v>45</v>
      </c>
      <c r="E89" s="17" t="s">
        <v>46</v>
      </c>
      <c r="F89" s="38">
        <v>189452.94</v>
      </c>
      <c r="G89" s="38">
        <f>SUM(G90)</f>
        <v>-460.8</v>
      </c>
      <c r="H89" s="38">
        <f t="shared" si="4"/>
        <v>188992.14</v>
      </c>
    </row>
    <row r="90" spans="2:8" ht="12.75" customHeight="1">
      <c r="B90" s="49"/>
      <c r="C90" s="50"/>
      <c r="D90" s="84" t="s">
        <v>102</v>
      </c>
      <c r="E90" s="39" t="s">
        <v>104</v>
      </c>
      <c r="F90" s="40">
        <v>10108.22</v>
      </c>
      <c r="G90" s="40">
        <v>-460.8</v>
      </c>
      <c r="H90" s="40">
        <f t="shared" si="4"/>
        <v>9647.42</v>
      </c>
    </row>
    <row r="91" spans="2:8" ht="23.25" customHeight="1">
      <c r="B91" s="48"/>
      <c r="C91" s="37" t="s">
        <v>64</v>
      </c>
      <c r="E91" s="17" t="s">
        <v>68</v>
      </c>
      <c r="F91" s="38">
        <v>195550</v>
      </c>
      <c r="G91" s="38">
        <f>SUM(G92)</f>
        <v>16686</v>
      </c>
      <c r="H91" s="38">
        <f t="shared" si="4"/>
        <v>212236</v>
      </c>
    </row>
    <row r="92" spans="2:8" ht="12.75" customHeight="1">
      <c r="B92" s="49"/>
      <c r="C92" s="50"/>
      <c r="D92" s="53">
        <v>3260</v>
      </c>
      <c r="E92" s="52" t="s">
        <v>69</v>
      </c>
      <c r="F92" s="40">
        <v>840</v>
      </c>
      <c r="G92" s="40">
        <v>16686</v>
      </c>
      <c r="H92" s="40">
        <f t="shared" si="4"/>
        <v>17526</v>
      </c>
    </row>
    <row r="93" spans="2:8" ht="24" customHeight="1">
      <c r="B93" s="5" t="s">
        <v>95</v>
      </c>
      <c r="C93" s="5"/>
      <c r="D93" s="6"/>
      <c r="E93" s="7" t="s">
        <v>96</v>
      </c>
      <c r="F93" s="8">
        <v>506680.78</v>
      </c>
      <c r="G93" s="8">
        <f>SUM(G94)</f>
        <v>10000</v>
      </c>
      <c r="H93" s="8">
        <f t="shared" si="4"/>
        <v>516680.78</v>
      </c>
    </row>
    <row r="94" spans="2:8" ht="15" customHeight="1">
      <c r="B94" s="47"/>
      <c r="C94" s="17" t="s">
        <v>97</v>
      </c>
      <c r="D94" s="18"/>
      <c r="E94" s="9" t="s">
        <v>98</v>
      </c>
      <c r="F94" s="19">
        <v>405180.78</v>
      </c>
      <c r="G94" s="19">
        <f>SUM(G95:G95)</f>
        <v>10000</v>
      </c>
      <c r="H94" s="24">
        <f t="shared" si="4"/>
        <v>415180.78</v>
      </c>
    </row>
    <row r="95" spans="2:8" ht="22.5">
      <c r="B95" s="47"/>
      <c r="C95" s="34"/>
      <c r="D95" s="55" t="s">
        <v>99</v>
      </c>
      <c r="E95" s="69" t="s">
        <v>100</v>
      </c>
      <c r="F95" s="44">
        <v>155000</v>
      </c>
      <c r="G95" s="44">
        <v>10000</v>
      </c>
      <c r="H95" s="45">
        <f t="shared" si="4"/>
        <v>165000</v>
      </c>
    </row>
    <row r="96" spans="2:8" ht="12.75">
      <c r="B96" s="11"/>
      <c r="C96" s="11"/>
      <c r="D96" s="11"/>
      <c r="E96" s="12" t="s">
        <v>5</v>
      </c>
      <c r="F96" s="13">
        <v>21393263.06</v>
      </c>
      <c r="G96" s="13">
        <f>SUM(G41,G49,G52,G72,G88,G93,)</f>
        <v>47890.64</v>
      </c>
      <c r="H96" s="14">
        <f t="shared" si="4"/>
        <v>21441153.7</v>
      </c>
    </row>
    <row r="97" ht="12.75">
      <c r="F97" t="s">
        <v>7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O26" sqref="O19:O26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:H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2013-09-25T12:23:01Z</cp:lastPrinted>
  <dcterms:modified xsi:type="dcterms:W3CDTF">2013-10-07T07:23:31Z</dcterms:modified>
  <cp:category/>
  <cp:version/>
  <cp:contentType/>
  <cp:contentStatus/>
</cp:coreProperties>
</file>