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<sst xmlns="http://schemas.openxmlformats.org/spreadsheetml/2006/main" count="193" uniqueCount="114">
  <si>
    <t xml:space="preserve">    </t>
  </si>
  <si>
    <t>Dział</t>
  </si>
  <si>
    <t>Rozdział</t>
  </si>
  <si>
    <t>§</t>
  </si>
  <si>
    <t>Treść</t>
  </si>
  <si>
    <t>Wydatki przed zmianą</t>
  </si>
  <si>
    <t xml:space="preserve">Zmiana wydatków </t>
  </si>
  <si>
    <t>Wydatki po zmianach</t>
  </si>
  <si>
    <t>Razem :</t>
  </si>
  <si>
    <t xml:space="preserve">Załącznik Nr 2  do Uchwały Rady Gminy Sorkwity </t>
  </si>
  <si>
    <t xml:space="preserve">Załącznik Nr 1  do Uchwały Rady Gminy Sorkwity </t>
  </si>
  <si>
    <t>Dochody  przed zmianą</t>
  </si>
  <si>
    <t xml:space="preserve">Zmiana dochodów  </t>
  </si>
  <si>
    <t>Dochody  po zmianach</t>
  </si>
  <si>
    <t>Zakup usług pozostałych</t>
  </si>
  <si>
    <t>Plan dochodów budżetu Gminy na 2011r.</t>
  </si>
  <si>
    <t>Plan wydatków budżetu Gminy na 2011r.</t>
  </si>
  <si>
    <t xml:space="preserve"> </t>
  </si>
  <si>
    <t>801</t>
  </si>
  <si>
    <t xml:space="preserve">Oświata i wychowanie </t>
  </si>
  <si>
    <t>80101</t>
  </si>
  <si>
    <t>Szkoły podstawowe</t>
  </si>
  <si>
    <t>4110</t>
  </si>
  <si>
    <t xml:space="preserve">zmiana wydatków </t>
  </si>
  <si>
    <t>Wydatki po zmianie</t>
  </si>
  <si>
    <t>4300</t>
  </si>
  <si>
    <t>4210</t>
  </si>
  <si>
    <t>4260</t>
  </si>
  <si>
    <t>4010</t>
  </si>
  <si>
    <t>4270</t>
  </si>
  <si>
    <t>Wynagrodzenia osobowe</t>
  </si>
  <si>
    <t>Zakup usług remontowych</t>
  </si>
  <si>
    <t>80110</t>
  </si>
  <si>
    <t>Gimnazja</t>
  </si>
  <si>
    <t>758</t>
  </si>
  <si>
    <t>Różne rozliczenia</t>
  </si>
  <si>
    <t>Szkoły Podstawowe</t>
  </si>
  <si>
    <t xml:space="preserve">Gimnazja </t>
  </si>
  <si>
    <t>2700</t>
  </si>
  <si>
    <t>Środki na dofinansowanie własnych zadań bieżacych gmin(związków gmin)powiatów (związków powiatów), samorządów województw , pozyskane z innych żródeł</t>
  </si>
  <si>
    <t>Składki na ubezpieczenia społeczne</t>
  </si>
  <si>
    <t>4120</t>
  </si>
  <si>
    <t>Składki na Fundusz Pracy</t>
  </si>
  <si>
    <t>4170</t>
  </si>
  <si>
    <t>Wynagrodzenia bezosobowe</t>
  </si>
  <si>
    <t>Zakup materiałów i wyposażenia</t>
  </si>
  <si>
    <t>6050</t>
  </si>
  <si>
    <t>6060</t>
  </si>
  <si>
    <t>Pozostała działalność</t>
  </si>
  <si>
    <t>010</t>
  </si>
  <si>
    <t>Rolnictwo i łowiectwo</t>
  </si>
  <si>
    <t>01010</t>
  </si>
  <si>
    <t>Infrastruktura wodociągowa</t>
  </si>
  <si>
    <t>Wydatki inwestycyjne</t>
  </si>
  <si>
    <t>4440</t>
  </si>
  <si>
    <t>Nagrody i wydatki osobowe nie zaliczane do wynagrodzeń</t>
  </si>
  <si>
    <t>3020</t>
  </si>
  <si>
    <t>4240</t>
  </si>
  <si>
    <t>Zakup energii</t>
  </si>
  <si>
    <t>Odpis na ZFŚS</t>
  </si>
  <si>
    <t>80113</t>
  </si>
  <si>
    <t>Dowożenie uczniów do szkół</t>
  </si>
  <si>
    <t>80114</t>
  </si>
  <si>
    <t>Zespoły obsługi ekonomiczno -administracyjnej szkół</t>
  </si>
  <si>
    <t>80148</t>
  </si>
  <si>
    <t xml:space="preserve">Stołówki szkolne </t>
  </si>
  <si>
    <t>80195</t>
  </si>
  <si>
    <t>75801</t>
  </si>
  <si>
    <t xml:space="preserve">Część oświatowa subwencji ogólnej </t>
  </si>
  <si>
    <t>2920</t>
  </si>
  <si>
    <t>Subwencja</t>
  </si>
  <si>
    <t>2310</t>
  </si>
  <si>
    <t>Dotacje celowe otrzymane z gminy na zadania bieżące realizowane na podstawie porozumień (umów)między j.s.t.</t>
  </si>
  <si>
    <t>Wydatki na zakupy inwestycyjne</t>
  </si>
  <si>
    <t>900</t>
  </si>
  <si>
    <t>90015</t>
  </si>
  <si>
    <t>Oświetlenie ulic, placów i dróg</t>
  </si>
  <si>
    <t>Gospodarka komunalna i ochrona środowiska</t>
  </si>
  <si>
    <t>Zakup pomocy dydaktycznych i książek</t>
  </si>
  <si>
    <t>4280</t>
  </si>
  <si>
    <t>Zakup usług zdrowotnych</t>
  </si>
  <si>
    <t>Zakup usług dostępu do sieci Internet</t>
  </si>
  <si>
    <t>4350</t>
  </si>
  <si>
    <t>4370</t>
  </si>
  <si>
    <t>Opłaty z tytułu zakupu usług telekomunikacyjnych telefonii stacjonarnej</t>
  </si>
  <si>
    <t>4480</t>
  </si>
  <si>
    <t>Podatek od nieruchomości</t>
  </si>
  <si>
    <t>4580</t>
  </si>
  <si>
    <t>Pozostałe odsetki</t>
  </si>
  <si>
    <t>4700</t>
  </si>
  <si>
    <t>Szkolenia pracowników niebędących członkami korpusu służby cywilnej</t>
  </si>
  <si>
    <t>Edukacyjna opieka wychowawcza</t>
  </si>
  <si>
    <t>85401</t>
  </si>
  <si>
    <t>Świetlice szkolne</t>
  </si>
  <si>
    <t>854</t>
  </si>
  <si>
    <t>85415</t>
  </si>
  <si>
    <t>Pomoc materialna dla uczniów</t>
  </si>
  <si>
    <t>3240</t>
  </si>
  <si>
    <t>Stypendia dla uczniów</t>
  </si>
  <si>
    <t>3260</t>
  </si>
  <si>
    <t>Inne formy pomocy dla uczniów</t>
  </si>
  <si>
    <t>6057</t>
  </si>
  <si>
    <t>6059</t>
  </si>
  <si>
    <t>90001</t>
  </si>
  <si>
    <t>Gospodarka ściekowa</t>
  </si>
  <si>
    <t>2910</t>
  </si>
  <si>
    <t xml:space="preserve">Zwrot dotacji wykorzystanych niezgodnie z przeznaczeniem lub pobranych w nadmiernej wysokości </t>
  </si>
  <si>
    <t>756</t>
  </si>
  <si>
    <t>Dochody od osób prawnych, fizycznych i od innych jednostek nie posiadających osobowości prawnej</t>
  </si>
  <si>
    <t>75615</t>
  </si>
  <si>
    <t>Wpływy z podatków: rolnego, leśnego, czyn. cywilno-prawnych; oraz podatków i opłat lokal. od osób prawnych i innych jednostek organizacyjnych</t>
  </si>
  <si>
    <t>0330</t>
  </si>
  <si>
    <t xml:space="preserve">Podatek leśny </t>
  </si>
  <si>
    <t>Nr XIV/100/2011 z dnia 23 listopada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</si>
</sst>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2" fillId="4" borderId="4" xfId="0" applyFont="1" applyFill="1" applyBorder="1" applyAlignment="1">
      <alignment/>
    </xf>
    <xf numFmtId="4" fontId="2" fillId="4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3" fillId="0" borderId="5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9" fontId="2" fillId="4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 wrapText="1"/>
    </xf>
    <xf numFmtId="49" fontId="2" fillId="4" borderId="2" xfId="0" applyNumberFormat="1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4" fontId="2" fillId="4" borderId="1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" fontId="4" fillId="0" borderId="6" xfId="0" applyNumberFormat="1" applyFont="1" applyBorder="1" applyAlignment="1">
      <alignment horizontal="right" wrapText="1"/>
    </xf>
    <xf numFmtId="49" fontId="3" fillId="0" borderId="7" xfId="0" applyNumberFormat="1" applyFont="1" applyBorder="1" applyAlignment="1">
      <alignment vertical="top" wrapText="1"/>
    </xf>
    <xf numFmtId="4" fontId="4" fillId="0" borderId="7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9" fontId="2" fillId="0" borderId="5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4" fontId="2" fillId="0" borderId="7" xfId="0" applyNumberFormat="1" applyFont="1" applyBorder="1" applyAlignment="1">
      <alignment horizontal="right" wrapText="1"/>
    </xf>
    <xf numFmtId="49" fontId="0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4" fontId="4" fillId="0" borderId="0" xfId="0" applyNumberFormat="1" applyFont="1" applyAlignment="1">
      <alignment horizontal="right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2" fillId="2" borderId="20" xfId="0" applyNumberFormat="1" applyFont="1" applyFill="1" applyBorder="1" applyAlignment="1">
      <alignment horizontal="center" vertical="top" wrapText="1"/>
    </xf>
    <xf numFmtId="49" fontId="2" fillId="2" borderId="21" xfId="0" applyNumberFormat="1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vertical="top" wrapText="1"/>
    </xf>
    <xf numFmtId="49" fontId="2" fillId="5" borderId="7" xfId="0" applyNumberFormat="1" applyFont="1" applyFill="1" applyBorder="1" applyAlignment="1">
      <alignment horizontal="left"/>
    </xf>
    <xf numFmtId="49" fontId="2" fillId="5" borderId="5" xfId="0" applyNumberFormat="1" applyFont="1" applyFill="1" applyBorder="1" applyAlignment="1">
      <alignment horizontal="left"/>
    </xf>
    <xf numFmtId="4" fontId="3" fillId="0" borderId="19" xfId="0" applyNumberFormat="1" applyFont="1" applyBorder="1" applyAlignment="1">
      <alignment horizontal="right" wrapText="1"/>
    </xf>
    <xf numFmtId="49" fontId="3" fillId="0" borderId="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wrapText="1"/>
    </xf>
    <xf numFmtId="4" fontId="3" fillId="5" borderId="1" xfId="0" applyNumberFormat="1" applyFont="1" applyFill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4" fontId="4" fillId="0" borderId="19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B109">
      <selection activeCell="D50" sqref="D50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7.421875" style="0" customWidth="1"/>
    <col min="4" max="4" width="5.7109375" style="0" customWidth="1"/>
    <col min="5" max="5" width="31.7109375" style="0" customWidth="1"/>
    <col min="6" max="6" width="11.28125" style="0" customWidth="1"/>
    <col min="7" max="7" width="10.57421875" style="0" customWidth="1"/>
    <col min="8" max="8" width="11.8515625" style="0" customWidth="1"/>
    <col min="10" max="10" width="10.140625" style="0" bestFit="1" customWidth="1"/>
  </cols>
  <sheetData>
    <row r="1" spans="1:2" ht="11.25" customHeight="1">
      <c r="A1" s="1" t="s">
        <v>0</v>
      </c>
      <c r="B1" s="1"/>
    </row>
    <row r="6" spans="4:10" ht="12.75">
      <c r="D6" t="s">
        <v>10</v>
      </c>
      <c r="J6" s="21"/>
    </row>
    <row r="7" spans="4:10" ht="12.75">
      <c r="D7" t="s">
        <v>113</v>
      </c>
      <c r="J7" s="21"/>
    </row>
    <row r="9" ht="12.75">
      <c r="E9" s="2" t="s">
        <v>15</v>
      </c>
    </row>
    <row r="11" spans="2:8" ht="26.25" customHeight="1">
      <c r="B11" s="3" t="s">
        <v>1</v>
      </c>
      <c r="C11" s="3" t="s">
        <v>2</v>
      </c>
      <c r="D11" s="4" t="s">
        <v>3</v>
      </c>
      <c r="E11" s="5" t="s">
        <v>4</v>
      </c>
      <c r="F11" s="3" t="s">
        <v>11</v>
      </c>
      <c r="G11" s="3" t="s">
        <v>12</v>
      </c>
      <c r="H11" s="3" t="s">
        <v>13</v>
      </c>
    </row>
    <row r="12" spans="2:8" ht="26.25" customHeight="1">
      <c r="B12" s="48" t="s">
        <v>107</v>
      </c>
      <c r="C12" s="48"/>
      <c r="D12" s="48"/>
      <c r="E12" s="49" t="s">
        <v>108</v>
      </c>
      <c r="F12" s="32">
        <v>3933703</v>
      </c>
      <c r="G12" s="32">
        <f>SUM(G13)</f>
        <v>12414</v>
      </c>
      <c r="H12" s="32">
        <f>SUM(F12:G12)</f>
        <v>3946117</v>
      </c>
    </row>
    <row r="13" spans="2:8" ht="57" customHeight="1">
      <c r="B13" s="50"/>
      <c r="C13" s="105" t="s">
        <v>109</v>
      </c>
      <c r="D13" s="105"/>
      <c r="E13" s="106" t="s">
        <v>110</v>
      </c>
      <c r="F13" s="25">
        <v>1187195</v>
      </c>
      <c r="G13" s="26">
        <f>SUM(G14:G14)</f>
        <v>12414</v>
      </c>
      <c r="H13" s="26">
        <f>SUM(F13:G13)</f>
        <v>1199609</v>
      </c>
    </row>
    <row r="14" spans="2:8" ht="13.5" customHeight="1">
      <c r="B14" s="53"/>
      <c r="C14" s="53"/>
      <c r="D14" s="53" t="s">
        <v>111</v>
      </c>
      <c r="E14" s="45" t="s">
        <v>112</v>
      </c>
      <c r="F14" s="36">
        <v>128701</v>
      </c>
      <c r="G14" s="36">
        <v>12414</v>
      </c>
      <c r="H14" s="36">
        <f>SUM(F14:G14)</f>
        <v>141115</v>
      </c>
    </row>
    <row r="15" spans="2:8" ht="12.75">
      <c r="B15" s="48" t="s">
        <v>34</v>
      </c>
      <c r="C15" s="48"/>
      <c r="D15" s="48"/>
      <c r="E15" s="49" t="s">
        <v>35</v>
      </c>
      <c r="F15" s="32">
        <v>4823183.31</v>
      </c>
      <c r="G15" s="32">
        <f>SUM(G16)</f>
        <v>150000</v>
      </c>
      <c r="H15" s="32">
        <f aca="true" t="shared" si="0" ref="H15:H22">SUM(F15:G15)</f>
        <v>4973183.31</v>
      </c>
    </row>
    <row r="16" spans="2:8" ht="12.75">
      <c r="B16" s="50"/>
      <c r="C16" s="51" t="s">
        <v>67</v>
      </c>
      <c r="D16" s="51"/>
      <c r="E16" s="52" t="s">
        <v>68</v>
      </c>
      <c r="F16" s="25">
        <v>3385310</v>
      </c>
      <c r="G16" s="26">
        <f>SUM(G17:G17)</f>
        <v>150000</v>
      </c>
      <c r="H16" s="26">
        <f t="shared" si="0"/>
        <v>3535310</v>
      </c>
    </row>
    <row r="17" spans="2:8" ht="12.75">
      <c r="B17" s="53"/>
      <c r="C17" s="53"/>
      <c r="D17" s="53" t="s">
        <v>69</v>
      </c>
      <c r="E17" s="45" t="s">
        <v>70</v>
      </c>
      <c r="F17" s="36">
        <v>3385310</v>
      </c>
      <c r="G17" s="36">
        <v>150000</v>
      </c>
      <c r="H17" s="36">
        <f t="shared" si="0"/>
        <v>3535310</v>
      </c>
    </row>
    <row r="18" spans="2:8" ht="12.75">
      <c r="B18" s="48" t="s">
        <v>18</v>
      </c>
      <c r="C18" s="48"/>
      <c r="D18" s="48"/>
      <c r="E18" s="49" t="s">
        <v>19</v>
      </c>
      <c r="F18" s="32">
        <v>127360.91</v>
      </c>
      <c r="G18" s="32">
        <f>SUM(G19,G21)</f>
        <v>3490</v>
      </c>
      <c r="H18" s="32">
        <f>SUM(F18:G18)</f>
        <v>130850.91</v>
      </c>
    </row>
    <row r="19" spans="2:8" ht="12.75">
      <c r="B19" s="57"/>
      <c r="C19" s="58" t="s">
        <v>20</v>
      </c>
      <c r="D19" s="58"/>
      <c r="E19" s="59" t="s">
        <v>36</v>
      </c>
      <c r="F19" s="56">
        <v>27517.72</v>
      </c>
      <c r="G19" s="56">
        <f>SUM(G20:G20)</f>
        <v>1440</v>
      </c>
      <c r="H19" s="56">
        <f t="shared" si="0"/>
        <v>28957.72</v>
      </c>
    </row>
    <row r="20" spans="2:8" ht="33.75">
      <c r="B20" s="61"/>
      <c r="C20" s="60"/>
      <c r="D20" s="53" t="s">
        <v>71</v>
      </c>
      <c r="E20" s="74" t="s">
        <v>72</v>
      </c>
      <c r="F20" s="27">
        <v>0</v>
      </c>
      <c r="G20" s="27">
        <v>1440</v>
      </c>
      <c r="H20" s="36">
        <f t="shared" si="0"/>
        <v>1440</v>
      </c>
    </row>
    <row r="21" spans="2:8" ht="12.75">
      <c r="B21" s="61"/>
      <c r="C21" s="60" t="s">
        <v>32</v>
      </c>
      <c r="D21" s="60"/>
      <c r="E21" s="62" t="s">
        <v>37</v>
      </c>
      <c r="F21" s="56">
        <v>13977.19</v>
      </c>
      <c r="G21" s="56">
        <f>SUM(G22:G22)</f>
        <v>2050</v>
      </c>
      <c r="H21" s="56">
        <f t="shared" si="0"/>
        <v>16027.19</v>
      </c>
    </row>
    <row r="22" spans="2:8" ht="45">
      <c r="B22" s="61"/>
      <c r="C22" s="54"/>
      <c r="D22" s="54" t="s">
        <v>38</v>
      </c>
      <c r="E22" s="55" t="s">
        <v>39</v>
      </c>
      <c r="F22" s="27">
        <v>2000</v>
      </c>
      <c r="G22" s="27">
        <v>2050</v>
      </c>
      <c r="H22" s="36">
        <f t="shared" si="0"/>
        <v>4050</v>
      </c>
    </row>
    <row r="23" spans="2:8" ht="12.75">
      <c r="B23" s="17"/>
      <c r="C23" s="18"/>
      <c r="D23" s="18"/>
      <c r="E23" s="19" t="s">
        <v>8</v>
      </c>
      <c r="F23" s="20">
        <v>15063725.36</v>
      </c>
      <c r="G23" s="20">
        <f>SUM(G15,G18,G12)</f>
        <v>165904</v>
      </c>
      <c r="H23" s="20">
        <f>SUM(F23:G23)</f>
        <v>15229629.36</v>
      </c>
    </row>
    <row r="43" ht="15" customHeight="1"/>
    <row r="49" ht="12.75">
      <c r="D49" t="s">
        <v>9</v>
      </c>
    </row>
    <row r="50" ht="12.75">
      <c r="D50" t="s">
        <v>113</v>
      </c>
    </row>
    <row r="52" ht="12.75">
      <c r="E52" s="2" t="s">
        <v>16</v>
      </c>
    </row>
    <row r="53" ht="12.75">
      <c r="E53" t="s">
        <v>17</v>
      </c>
    </row>
    <row r="54" spans="2:8" ht="33.75">
      <c r="B54" s="3" t="s">
        <v>1</v>
      </c>
      <c r="C54" s="3" t="s">
        <v>2</v>
      </c>
      <c r="D54" s="4" t="s">
        <v>3</v>
      </c>
      <c r="E54" s="5" t="s">
        <v>4</v>
      </c>
      <c r="F54" s="3" t="s">
        <v>5</v>
      </c>
      <c r="G54" s="3" t="s">
        <v>6</v>
      </c>
      <c r="H54" s="3" t="s">
        <v>7</v>
      </c>
    </row>
    <row r="55" spans="2:8" ht="34.5" thickBot="1">
      <c r="B55" s="3" t="s">
        <v>1</v>
      </c>
      <c r="C55" s="3" t="s">
        <v>2</v>
      </c>
      <c r="D55" s="4" t="s">
        <v>3</v>
      </c>
      <c r="E55" s="5" t="s">
        <v>4</v>
      </c>
      <c r="F55" s="3" t="s">
        <v>5</v>
      </c>
      <c r="G55" s="3" t="s">
        <v>23</v>
      </c>
      <c r="H55" s="3" t="s">
        <v>24</v>
      </c>
    </row>
    <row r="56" spans="2:8" ht="12.75">
      <c r="B56" s="67" t="s">
        <v>49</v>
      </c>
      <c r="C56" s="68"/>
      <c r="D56" s="69"/>
      <c r="E56" s="70" t="s">
        <v>50</v>
      </c>
      <c r="F56" s="32">
        <v>364868.61</v>
      </c>
      <c r="G56" s="32">
        <f>SUM(G57)</f>
        <v>37.530000000000086</v>
      </c>
      <c r="H56" s="32">
        <f>SUM(F56:G56)</f>
        <v>364906.14</v>
      </c>
    </row>
    <row r="57" spans="2:8" ht="12.75">
      <c r="B57" s="97"/>
      <c r="C57" s="37" t="s">
        <v>51</v>
      </c>
      <c r="D57" s="37"/>
      <c r="E57" s="62" t="s">
        <v>52</v>
      </c>
      <c r="F57" s="25">
        <v>45808.4</v>
      </c>
      <c r="G57" s="26">
        <f>SUM(G58:G59)</f>
        <v>37.530000000000086</v>
      </c>
      <c r="H57" s="26">
        <f>SUM(F57:G57)</f>
        <v>45845.93</v>
      </c>
    </row>
    <row r="58" spans="2:8" ht="15.75" customHeight="1">
      <c r="B58" s="91"/>
      <c r="C58" s="38"/>
      <c r="D58" s="38" t="s">
        <v>46</v>
      </c>
      <c r="E58" s="39" t="s">
        <v>53</v>
      </c>
      <c r="F58" s="43">
        <v>20843.68</v>
      </c>
      <c r="G58" s="27">
        <v>606.44</v>
      </c>
      <c r="H58" s="27">
        <f>SUM(F58:G58)</f>
        <v>21450.12</v>
      </c>
    </row>
    <row r="59" spans="2:8" ht="12.75">
      <c r="B59" s="101"/>
      <c r="C59" s="38"/>
      <c r="D59" s="76" t="s">
        <v>47</v>
      </c>
      <c r="E59" s="39" t="s">
        <v>73</v>
      </c>
      <c r="F59" s="43">
        <v>24964.72</v>
      </c>
      <c r="G59" s="27">
        <v>-568.91</v>
      </c>
      <c r="H59" s="27">
        <f>SUM(F59:G59)</f>
        <v>24395.81</v>
      </c>
    </row>
    <row r="60" spans="2:8" ht="12.75">
      <c r="B60" s="6" t="s">
        <v>18</v>
      </c>
      <c r="C60" s="6"/>
      <c r="D60" s="7"/>
      <c r="E60" s="8" t="s">
        <v>19</v>
      </c>
      <c r="F60" s="9">
        <v>5281190.84</v>
      </c>
      <c r="G60" s="9">
        <f>SUM(G61,G79,G91,G97,G105,G110)</f>
        <v>154164</v>
      </c>
      <c r="H60" s="9">
        <f aca="true" t="shared" si="1" ref="H60:H96">SUM(F60:G60)</f>
        <v>5435354.84</v>
      </c>
    </row>
    <row r="61" spans="2:8" ht="12.75">
      <c r="B61" s="22"/>
      <c r="C61" s="10" t="s">
        <v>20</v>
      </c>
      <c r="D61" s="24"/>
      <c r="E61" s="35" t="s">
        <v>21</v>
      </c>
      <c r="F61" s="25">
        <v>2404307</v>
      </c>
      <c r="G61" s="26">
        <f>SUM(G62:G78)</f>
        <v>78467</v>
      </c>
      <c r="H61" s="26">
        <f t="shared" si="1"/>
        <v>2482774</v>
      </c>
    </row>
    <row r="62" spans="2:8" ht="22.5">
      <c r="B62" s="22"/>
      <c r="C62" s="46"/>
      <c r="D62" s="11" t="s">
        <v>56</v>
      </c>
      <c r="E62" s="39" t="s">
        <v>55</v>
      </c>
      <c r="F62" s="43">
        <v>108087</v>
      </c>
      <c r="G62" s="27">
        <v>4200</v>
      </c>
      <c r="H62" s="27">
        <f t="shared" si="1"/>
        <v>112287</v>
      </c>
    </row>
    <row r="63" spans="2:8" ht="12.75">
      <c r="B63" s="22"/>
      <c r="C63" s="64"/>
      <c r="D63" s="11" t="s">
        <v>28</v>
      </c>
      <c r="E63" s="45" t="s">
        <v>30</v>
      </c>
      <c r="F63" s="43">
        <v>1474387</v>
      </c>
      <c r="G63" s="27">
        <v>81639</v>
      </c>
      <c r="H63" s="27">
        <f t="shared" si="1"/>
        <v>1556026</v>
      </c>
    </row>
    <row r="64" spans="2:8" ht="12.75">
      <c r="B64" s="22"/>
      <c r="C64" s="64"/>
      <c r="D64" s="71" t="s">
        <v>22</v>
      </c>
      <c r="E64" s="39" t="s">
        <v>40</v>
      </c>
      <c r="F64" s="43">
        <v>277480</v>
      </c>
      <c r="G64" s="27">
        <v>17320</v>
      </c>
      <c r="H64" s="27">
        <f t="shared" si="1"/>
        <v>294800</v>
      </c>
    </row>
    <row r="65" spans="2:8" ht="12.75">
      <c r="B65" s="22"/>
      <c r="C65" s="64"/>
      <c r="D65" s="38" t="s">
        <v>41</v>
      </c>
      <c r="E65" s="39" t="s">
        <v>42</v>
      </c>
      <c r="F65" s="43">
        <v>40250</v>
      </c>
      <c r="G65" s="27">
        <v>1590</v>
      </c>
      <c r="H65" s="27">
        <f t="shared" si="1"/>
        <v>41840</v>
      </c>
    </row>
    <row r="66" spans="2:8" ht="12.75">
      <c r="B66" s="22"/>
      <c r="C66" s="64"/>
      <c r="D66" s="71" t="s">
        <v>43</v>
      </c>
      <c r="E66" s="65" t="s">
        <v>44</v>
      </c>
      <c r="F66" s="43">
        <v>1200</v>
      </c>
      <c r="G66" s="27">
        <v>-1200</v>
      </c>
      <c r="H66" s="27">
        <f t="shared" si="1"/>
        <v>0</v>
      </c>
    </row>
    <row r="67" spans="2:8" ht="12.75">
      <c r="B67" s="22"/>
      <c r="C67" s="64"/>
      <c r="D67" s="38" t="s">
        <v>26</v>
      </c>
      <c r="E67" s="39" t="s">
        <v>45</v>
      </c>
      <c r="F67" s="43">
        <v>97914</v>
      </c>
      <c r="G67" s="27">
        <v>-11090</v>
      </c>
      <c r="H67" s="27">
        <f t="shared" si="1"/>
        <v>86824</v>
      </c>
    </row>
    <row r="68" spans="2:8" ht="12.75">
      <c r="B68" s="22"/>
      <c r="C68" s="64"/>
      <c r="D68" s="11" t="s">
        <v>57</v>
      </c>
      <c r="E68" s="47" t="s">
        <v>78</v>
      </c>
      <c r="F68" s="43">
        <v>26565</v>
      </c>
      <c r="G68" s="27">
        <v>-5495</v>
      </c>
      <c r="H68" s="27">
        <f t="shared" si="1"/>
        <v>21070</v>
      </c>
    </row>
    <row r="69" spans="2:8" ht="12.75">
      <c r="B69" s="22"/>
      <c r="C69" s="64"/>
      <c r="D69" s="11" t="s">
        <v>27</v>
      </c>
      <c r="E69" s="39" t="s">
        <v>58</v>
      </c>
      <c r="F69" s="43">
        <v>36900</v>
      </c>
      <c r="G69" s="27">
        <v>850</v>
      </c>
      <c r="H69" s="27">
        <f t="shared" si="1"/>
        <v>37750</v>
      </c>
    </row>
    <row r="70" spans="2:8" ht="12.75">
      <c r="B70" s="22"/>
      <c r="C70" s="64"/>
      <c r="D70" s="63" t="s">
        <v>29</v>
      </c>
      <c r="E70" s="47" t="s">
        <v>31</v>
      </c>
      <c r="F70" s="43">
        <v>17650</v>
      </c>
      <c r="G70" s="27">
        <v>-8800</v>
      </c>
      <c r="H70" s="27">
        <f t="shared" si="1"/>
        <v>8850</v>
      </c>
    </row>
    <row r="71" spans="2:8" ht="12.75">
      <c r="B71" s="22"/>
      <c r="C71" s="64"/>
      <c r="D71" s="75" t="s">
        <v>79</v>
      </c>
      <c r="E71" s="47" t="s">
        <v>80</v>
      </c>
      <c r="F71" s="43">
        <v>3460</v>
      </c>
      <c r="G71" s="27">
        <v>1200</v>
      </c>
      <c r="H71" s="27">
        <f t="shared" si="1"/>
        <v>4660</v>
      </c>
    </row>
    <row r="72" spans="2:8" ht="12.75">
      <c r="B72" s="22"/>
      <c r="C72" s="64"/>
      <c r="D72" s="38" t="s">
        <v>25</v>
      </c>
      <c r="E72" s="39" t="s">
        <v>14</v>
      </c>
      <c r="F72" s="43">
        <v>12819</v>
      </c>
      <c r="G72" s="27">
        <v>-1000</v>
      </c>
      <c r="H72" s="27">
        <f t="shared" si="1"/>
        <v>11819</v>
      </c>
    </row>
    <row r="73" spans="2:8" ht="12.75">
      <c r="B73" s="22"/>
      <c r="C73" s="64"/>
      <c r="D73" s="76" t="s">
        <v>82</v>
      </c>
      <c r="E73" s="65" t="s">
        <v>81</v>
      </c>
      <c r="F73" s="43">
        <v>2800</v>
      </c>
      <c r="G73" s="27">
        <v>-700</v>
      </c>
      <c r="H73" s="27">
        <f t="shared" si="1"/>
        <v>2100</v>
      </c>
    </row>
    <row r="74" spans="2:8" ht="22.5">
      <c r="B74" s="22"/>
      <c r="C74" s="64"/>
      <c r="D74" s="71" t="s">
        <v>83</v>
      </c>
      <c r="E74" s="39" t="s">
        <v>84</v>
      </c>
      <c r="F74" s="43">
        <v>5690</v>
      </c>
      <c r="G74" s="27">
        <v>-540</v>
      </c>
      <c r="H74" s="27">
        <f t="shared" si="1"/>
        <v>5150</v>
      </c>
    </row>
    <row r="75" spans="2:8" ht="12.75">
      <c r="B75" s="22"/>
      <c r="C75" s="33"/>
      <c r="D75" s="79" t="s">
        <v>54</v>
      </c>
      <c r="E75" s="80" t="s">
        <v>59</v>
      </c>
      <c r="F75" s="77">
        <v>94068</v>
      </c>
      <c r="G75" s="34">
        <v>-748</v>
      </c>
      <c r="H75" s="27">
        <f t="shared" si="1"/>
        <v>93320</v>
      </c>
    </row>
    <row r="76" spans="2:8" ht="12.75">
      <c r="B76" s="22"/>
      <c r="C76" s="33"/>
      <c r="D76" s="38" t="s">
        <v>85</v>
      </c>
      <c r="E76" s="39" t="s">
        <v>86</v>
      </c>
      <c r="F76" s="78">
        <v>658</v>
      </c>
      <c r="G76" s="27">
        <v>-100</v>
      </c>
      <c r="H76" s="27">
        <f t="shared" si="1"/>
        <v>558</v>
      </c>
    </row>
    <row r="77" spans="2:8" ht="12.75">
      <c r="B77" s="22"/>
      <c r="C77" s="33"/>
      <c r="D77" s="38" t="s">
        <v>87</v>
      </c>
      <c r="E77" s="39" t="s">
        <v>88</v>
      </c>
      <c r="F77" s="78">
        <v>11837</v>
      </c>
      <c r="G77" s="27">
        <v>2341</v>
      </c>
      <c r="H77" s="27">
        <f t="shared" si="1"/>
        <v>14178</v>
      </c>
    </row>
    <row r="78" spans="2:8" ht="12.75">
      <c r="B78" s="22"/>
      <c r="C78" s="33"/>
      <c r="D78" s="38" t="s">
        <v>47</v>
      </c>
      <c r="E78" s="39" t="s">
        <v>73</v>
      </c>
      <c r="F78" s="78">
        <v>40000</v>
      </c>
      <c r="G78" s="27">
        <v>-1000</v>
      </c>
      <c r="H78" s="27">
        <f t="shared" si="1"/>
        <v>39000</v>
      </c>
    </row>
    <row r="79" spans="2:8" ht="12.75">
      <c r="B79" s="22"/>
      <c r="C79" s="10" t="s">
        <v>32</v>
      </c>
      <c r="D79" s="24"/>
      <c r="E79" s="35" t="s">
        <v>33</v>
      </c>
      <c r="F79" s="44">
        <v>1322725</v>
      </c>
      <c r="G79" s="26">
        <f>SUM(G80:G90)</f>
        <v>69816</v>
      </c>
      <c r="H79" s="26">
        <f t="shared" si="1"/>
        <v>1392541</v>
      </c>
    </row>
    <row r="80" spans="2:8" ht="22.5">
      <c r="B80" s="22"/>
      <c r="C80" s="46"/>
      <c r="D80" s="11" t="s">
        <v>56</v>
      </c>
      <c r="E80" s="39" t="s">
        <v>55</v>
      </c>
      <c r="F80" s="66">
        <v>56460</v>
      </c>
      <c r="G80" s="27">
        <v>3870</v>
      </c>
      <c r="H80" s="27">
        <f t="shared" si="1"/>
        <v>60330</v>
      </c>
    </row>
    <row r="81" spans="2:8" ht="12.75">
      <c r="B81" s="22"/>
      <c r="C81" s="64"/>
      <c r="D81" s="11" t="s">
        <v>28</v>
      </c>
      <c r="E81" s="45" t="s">
        <v>30</v>
      </c>
      <c r="F81" s="43">
        <v>808109</v>
      </c>
      <c r="G81" s="27">
        <v>45062</v>
      </c>
      <c r="H81" s="27">
        <f t="shared" si="1"/>
        <v>853171</v>
      </c>
    </row>
    <row r="82" spans="2:8" ht="12.75">
      <c r="B82" s="22"/>
      <c r="C82" s="64"/>
      <c r="D82" s="71" t="s">
        <v>22</v>
      </c>
      <c r="E82" s="39" t="s">
        <v>40</v>
      </c>
      <c r="F82" s="43">
        <v>148150</v>
      </c>
      <c r="G82" s="27">
        <v>11350</v>
      </c>
      <c r="H82" s="27">
        <f t="shared" si="1"/>
        <v>159500</v>
      </c>
    </row>
    <row r="83" spans="2:8" ht="12.75">
      <c r="B83" s="22"/>
      <c r="C83" s="64"/>
      <c r="D83" s="38" t="s">
        <v>41</v>
      </c>
      <c r="E83" s="39" t="s">
        <v>42</v>
      </c>
      <c r="F83" s="43">
        <v>23500</v>
      </c>
      <c r="G83" s="27">
        <v>1250</v>
      </c>
      <c r="H83" s="27">
        <f t="shared" si="1"/>
        <v>24750</v>
      </c>
    </row>
    <row r="84" spans="2:8" ht="12.75">
      <c r="B84" s="22"/>
      <c r="C84" s="64"/>
      <c r="D84" s="71" t="s">
        <v>43</v>
      </c>
      <c r="E84" s="65" t="s">
        <v>44</v>
      </c>
      <c r="F84" s="43">
        <v>7040</v>
      </c>
      <c r="G84" s="27">
        <v>-300</v>
      </c>
      <c r="H84" s="27">
        <f t="shared" si="1"/>
        <v>6740</v>
      </c>
    </row>
    <row r="85" spans="2:8" ht="12.75">
      <c r="B85" s="22"/>
      <c r="C85" s="64"/>
      <c r="D85" s="38" t="s">
        <v>26</v>
      </c>
      <c r="E85" s="39" t="s">
        <v>45</v>
      </c>
      <c r="F85" s="43">
        <v>18266</v>
      </c>
      <c r="G85" s="27">
        <v>-536</v>
      </c>
      <c r="H85" s="27">
        <f t="shared" si="1"/>
        <v>17730</v>
      </c>
    </row>
    <row r="86" spans="2:8" ht="12.75">
      <c r="B86" s="22"/>
      <c r="C86" s="64"/>
      <c r="D86" s="11" t="s">
        <v>57</v>
      </c>
      <c r="E86" s="47" t="s">
        <v>78</v>
      </c>
      <c r="F86" s="43">
        <v>600</v>
      </c>
      <c r="G86" s="27">
        <v>-600</v>
      </c>
      <c r="H86" s="27">
        <f t="shared" si="1"/>
        <v>0</v>
      </c>
    </row>
    <row r="87" spans="2:8" ht="12.75">
      <c r="B87" s="22"/>
      <c r="C87" s="64"/>
      <c r="D87" s="11" t="s">
        <v>27</v>
      </c>
      <c r="E87" s="39" t="s">
        <v>58</v>
      </c>
      <c r="F87" s="43">
        <v>132730</v>
      </c>
      <c r="G87" s="27">
        <v>10000</v>
      </c>
      <c r="H87" s="27">
        <f t="shared" si="1"/>
        <v>142730</v>
      </c>
    </row>
    <row r="88" spans="2:8" ht="18" customHeight="1">
      <c r="B88" s="22"/>
      <c r="C88" s="64"/>
      <c r="D88" s="38" t="s">
        <v>79</v>
      </c>
      <c r="E88" s="45" t="s">
        <v>80</v>
      </c>
      <c r="F88" s="72">
        <v>1700</v>
      </c>
      <c r="G88" s="36">
        <v>270</v>
      </c>
      <c r="H88" s="27">
        <f t="shared" si="1"/>
        <v>1970</v>
      </c>
    </row>
    <row r="89" spans="2:8" ht="12.75">
      <c r="B89" s="22"/>
      <c r="C89" s="64"/>
      <c r="D89" s="12" t="s">
        <v>54</v>
      </c>
      <c r="E89" s="39" t="s">
        <v>59</v>
      </c>
      <c r="F89" s="72">
        <v>54273</v>
      </c>
      <c r="G89" s="36">
        <v>-843</v>
      </c>
      <c r="H89" s="27">
        <f t="shared" si="1"/>
        <v>53430</v>
      </c>
    </row>
    <row r="90" spans="2:8" ht="12.75">
      <c r="B90" s="22"/>
      <c r="C90" s="64"/>
      <c r="D90" s="38" t="s">
        <v>87</v>
      </c>
      <c r="E90" s="39" t="s">
        <v>88</v>
      </c>
      <c r="F90" s="72">
        <v>3907</v>
      </c>
      <c r="G90" s="36">
        <v>293</v>
      </c>
      <c r="H90" s="27">
        <f t="shared" si="1"/>
        <v>4200</v>
      </c>
    </row>
    <row r="91" spans="2:8" ht="12.75">
      <c r="B91" s="22"/>
      <c r="C91" s="10" t="s">
        <v>60</v>
      </c>
      <c r="D91" s="24"/>
      <c r="E91" s="35" t="s">
        <v>61</v>
      </c>
      <c r="F91" s="44">
        <v>258141</v>
      </c>
      <c r="G91" s="26">
        <f>SUM(G92:G96)</f>
        <v>7347</v>
      </c>
      <c r="H91" s="26">
        <f t="shared" si="1"/>
        <v>265488</v>
      </c>
    </row>
    <row r="92" spans="2:8" ht="12.75">
      <c r="B92" s="22"/>
      <c r="C92" s="46"/>
      <c r="D92" s="11" t="s">
        <v>28</v>
      </c>
      <c r="E92" s="45" t="s">
        <v>30</v>
      </c>
      <c r="F92" s="43">
        <v>35643</v>
      </c>
      <c r="G92" s="27">
        <v>-1943</v>
      </c>
      <c r="H92" s="27">
        <f t="shared" si="1"/>
        <v>33700</v>
      </c>
    </row>
    <row r="93" spans="2:8" ht="12.75">
      <c r="B93" s="22"/>
      <c r="C93" s="64"/>
      <c r="D93" s="71" t="s">
        <v>22</v>
      </c>
      <c r="E93" s="39" t="s">
        <v>40</v>
      </c>
      <c r="F93" s="43">
        <v>6750</v>
      </c>
      <c r="G93" s="27">
        <v>-500</v>
      </c>
      <c r="H93" s="27">
        <f t="shared" si="1"/>
        <v>6250</v>
      </c>
    </row>
    <row r="94" spans="2:8" ht="12.75">
      <c r="B94" s="22"/>
      <c r="C94" s="64"/>
      <c r="D94" s="38" t="s">
        <v>41</v>
      </c>
      <c r="E94" s="39" t="s">
        <v>42</v>
      </c>
      <c r="F94" s="43">
        <v>1040</v>
      </c>
      <c r="G94" s="27">
        <v>-40</v>
      </c>
      <c r="H94" s="27">
        <f t="shared" si="1"/>
        <v>1000</v>
      </c>
    </row>
    <row r="95" spans="2:8" ht="12.75">
      <c r="B95" s="22"/>
      <c r="C95" s="64"/>
      <c r="D95" s="38" t="s">
        <v>79</v>
      </c>
      <c r="E95" s="45" t="s">
        <v>80</v>
      </c>
      <c r="F95" s="43">
        <v>280</v>
      </c>
      <c r="G95" s="27">
        <v>-170</v>
      </c>
      <c r="H95" s="27">
        <f t="shared" si="1"/>
        <v>110</v>
      </c>
    </row>
    <row r="96" spans="2:8" ht="12.75">
      <c r="B96" s="22"/>
      <c r="C96" s="64"/>
      <c r="D96" s="38" t="s">
        <v>25</v>
      </c>
      <c r="E96" s="39" t="s">
        <v>14</v>
      </c>
      <c r="F96" s="43">
        <v>179390</v>
      </c>
      <c r="G96" s="27">
        <v>10000</v>
      </c>
      <c r="H96" s="27">
        <f t="shared" si="1"/>
        <v>189390</v>
      </c>
    </row>
    <row r="97" spans="2:8" ht="21">
      <c r="B97" s="22"/>
      <c r="C97" s="10" t="s">
        <v>62</v>
      </c>
      <c r="D97" s="37"/>
      <c r="E97" s="62" t="s">
        <v>63</v>
      </c>
      <c r="F97" s="44">
        <v>339281</v>
      </c>
      <c r="G97" s="26">
        <f>SUM(G98:G104)</f>
        <v>-4780</v>
      </c>
      <c r="H97" s="26">
        <f aca="true" t="shared" si="2" ref="H97:H120">SUM(F97:G97)</f>
        <v>334501</v>
      </c>
    </row>
    <row r="98" spans="2:8" ht="12.75">
      <c r="B98" s="22"/>
      <c r="C98" s="64"/>
      <c r="D98" s="91" t="s">
        <v>22</v>
      </c>
      <c r="E98" s="102" t="s">
        <v>40</v>
      </c>
      <c r="F98" s="103">
        <v>43200</v>
      </c>
      <c r="G98" s="104">
        <v>-1400</v>
      </c>
      <c r="H98" s="104">
        <f t="shared" si="2"/>
        <v>41800</v>
      </c>
    </row>
    <row r="99" spans="2:8" ht="12.75">
      <c r="B99" s="22"/>
      <c r="C99" s="64"/>
      <c r="D99" s="38" t="s">
        <v>41</v>
      </c>
      <c r="E99" s="39" t="s">
        <v>42</v>
      </c>
      <c r="F99" s="43">
        <v>6630</v>
      </c>
      <c r="G99" s="27">
        <v>-230</v>
      </c>
      <c r="H99" s="27">
        <f t="shared" si="2"/>
        <v>6400</v>
      </c>
    </row>
    <row r="100" spans="2:8" ht="12.75">
      <c r="B100" s="22"/>
      <c r="C100" s="64"/>
      <c r="D100" s="38" t="s">
        <v>26</v>
      </c>
      <c r="E100" s="39" t="s">
        <v>45</v>
      </c>
      <c r="F100" s="43">
        <v>10000</v>
      </c>
      <c r="G100" s="27">
        <v>-2000</v>
      </c>
      <c r="H100" s="27">
        <f t="shared" si="2"/>
        <v>8000</v>
      </c>
    </row>
    <row r="101" spans="2:8" ht="12.75">
      <c r="B101" s="22"/>
      <c r="C101" s="64"/>
      <c r="D101" s="63" t="s">
        <v>29</v>
      </c>
      <c r="E101" s="47" t="s">
        <v>31</v>
      </c>
      <c r="F101" s="43">
        <v>510</v>
      </c>
      <c r="G101" s="27">
        <v>-510</v>
      </c>
      <c r="H101" s="27">
        <f t="shared" si="2"/>
        <v>0</v>
      </c>
    </row>
    <row r="102" spans="2:8" ht="12.75">
      <c r="B102" s="22"/>
      <c r="C102" s="64"/>
      <c r="D102" s="75" t="s">
        <v>79</v>
      </c>
      <c r="E102" s="47" t="s">
        <v>80</v>
      </c>
      <c r="F102" s="43">
        <v>460</v>
      </c>
      <c r="G102" s="27">
        <v>-140</v>
      </c>
      <c r="H102" s="27">
        <f t="shared" si="2"/>
        <v>320</v>
      </c>
    </row>
    <row r="103" spans="2:8" ht="12.75">
      <c r="B103" s="22"/>
      <c r="C103" s="64"/>
      <c r="D103" s="38" t="s">
        <v>87</v>
      </c>
      <c r="E103" s="39" t="s">
        <v>88</v>
      </c>
      <c r="F103" s="43">
        <v>1450</v>
      </c>
      <c r="G103" s="27">
        <v>400</v>
      </c>
      <c r="H103" s="27">
        <f t="shared" si="2"/>
        <v>1850</v>
      </c>
    </row>
    <row r="104" spans="2:8" ht="22.5">
      <c r="B104" s="22"/>
      <c r="C104" s="64"/>
      <c r="D104" s="38" t="s">
        <v>89</v>
      </c>
      <c r="E104" s="39" t="s">
        <v>90</v>
      </c>
      <c r="F104" s="43">
        <v>1635</v>
      </c>
      <c r="G104" s="27">
        <v>-900</v>
      </c>
      <c r="H104" s="27">
        <f t="shared" si="2"/>
        <v>735</v>
      </c>
    </row>
    <row r="105" spans="2:8" ht="12.75">
      <c r="B105" s="22"/>
      <c r="C105" s="10" t="s">
        <v>64</v>
      </c>
      <c r="D105" s="82"/>
      <c r="E105" s="40" t="s">
        <v>65</v>
      </c>
      <c r="F105" s="44">
        <v>123376</v>
      </c>
      <c r="G105" s="26">
        <f>SUM(G106:G109)</f>
        <v>3631</v>
      </c>
      <c r="H105" s="26">
        <f t="shared" si="2"/>
        <v>127007</v>
      </c>
    </row>
    <row r="106" spans="2:8" ht="12.75">
      <c r="B106" s="22"/>
      <c r="C106" s="46"/>
      <c r="D106" s="11" t="s">
        <v>28</v>
      </c>
      <c r="E106" s="45" t="s">
        <v>30</v>
      </c>
      <c r="F106" s="43">
        <v>78529</v>
      </c>
      <c r="G106" s="27">
        <v>3171</v>
      </c>
      <c r="H106" s="27">
        <f t="shared" si="2"/>
        <v>81700</v>
      </c>
    </row>
    <row r="107" spans="2:8" ht="12.75">
      <c r="B107" s="22"/>
      <c r="C107" s="64"/>
      <c r="D107" s="71" t="s">
        <v>22</v>
      </c>
      <c r="E107" s="39" t="s">
        <v>40</v>
      </c>
      <c r="F107" s="43">
        <v>12480</v>
      </c>
      <c r="G107" s="27">
        <v>200</v>
      </c>
      <c r="H107" s="27">
        <f t="shared" si="2"/>
        <v>12680</v>
      </c>
    </row>
    <row r="108" spans="2:8" ht="12.75">
      <c r="B108" s="22"/>
      <c r="C108" s="64"/>
      <c r="D108" s="38" t="s">
        <v>41</v>
      </c>
      <c r="E108" s="39" t="s">
        <v>42</v>
      </c>
      <c r="F108" s="43">
        <v>1900</v>
      </c>
      <c r="G108" s="27">
        <v>60</v>
      </c>
      <c r="H108" s="27">
        <f t="shared" si="2"/>
        <v>1960</v>
      </c>
    </row>
    <row r="109" spans="2:8" ht="12.75">
      <c r="B109" s="22"/>
      <c r="C109" s="64"/>
      <c r="D109" s="11" t="s">
        <v>27</v>
      </c>
      <c r="E109" s="39" t="s">
        <v>58</v>
      </c>
      <c r="F109" s="43">
        <v>15800</v>
      </c>
      <c r="G109" s="27">
        <v>200</v>
      </c>
      <c r="H109" s="27">
        <f t="shared" si="2"/>
        <v>16000</v>
      </c>
    </row>
    <row r="110" spans="2:8" ht="12.75">
      <c r="B110" s="22"/>
      <c r="C110" s="10" t="s">
        <v>66</v>
      </c>
      <c r="D110" s="37"/>
      <c r="E110" s="62" t="s">
        <v>48</v>
      </c>
      <c r="F110" s="44">
        <v>42301</v>
      </c>
      <c r="G110" s="26">
        <f>SUM(G111:G111)</f>
        <v>-317</v>
      </c>
      <c r="H110" s="26">
        <f t="shared" si="2"/>
        <v>41984</v>
      </c>
    </row>
    <row r="111" spans="2:8" ht="13.5" thickBot="1">
      <c r="B111" s="22"/>
      <c r="C111" s="46"/>
      <c r="D111" s="38" t="s">
        <v>43</v>
      </c>
      <c r="E111" s="39" t="s">
        <v>44</v>
      </c>
      <c r="F111" s="43">
        <v>41901</v>
      </c>
      <c r="G111" s="27">
        <v>-317</v>
      </c>
      <c r="H111" s="27">
        <f t="shared" si="2"/>
        <v>41584</v>
      </c>
    </row>
    <row r="112" spans="2:8" ht="13.5" thickBot="1">
      <c r="B112" s="83" t="s">
        <v>94</v>
      </c>
      <c r="C112" s="84"/>
      <c r="D112" s="84"/>
      <c r="E112" s="85" t="s">
        <v>91</v>
      </c>
      <c r="F112" s="9">
        <v>279859</v>
      </c>
      <c r="G112" s="9">
        <f>SUM(G113,G115)</f>
        <v>8250</v>
      </c>
      <c r="H112" s="9">
        <f t="shared" si="2"/>
        <v>288109</v>
      </c>
    </row>
    <row r="113" spans="2:8" ht="12.75">
      <c r="B113" s="88"/>
      <c r="C113" s="73" t="s">
        <v>92</v>
      </c>
      <c r="D113" s="86"/>
      <c r="E113" s="87" t="s">
        <v>93</v>
      </c>
      <c r="F113" s="25">
        <v>86296</v>
      </c>
      <c r="G113" s="26">
        <f>SUM(G114)</f>
        <v>215</v>
      </c>
      <c r="H113" s="26">
        <f t="shared" si="2"/>
        <v>86511</v>
      </c>
    </row>
    <row r="114" spans="2:8" ht="12.75">
      <c r="B114" s="89"/>
      <c r="C114" s="90"/>
      <c r="D114" s="92" t="s">
        <v>54</v>
      </c>
      <c r="E114" s="93" t="s">
        <v>59</v>
      </c>
      <c r="F114" s="43">
        <v>4550</v>
      </c>
      <c r="G114" s="27">
        <v>215</v>
      </c>
      <c r="H114" s="27">
        <f t="shared" si="2"/>
        <v>4765</v>
      </c>
    </row>
    <row r="115" spans="2:8" ht="12.75">
      <c r="B115" s="22"/>
      <c r="C115" s="37" t="s">
        <v>95</v>
      </c>
      <c r="D115" s="37"/>
      <c r="E115" s="62" t="s">
        <v>96</v>
      </c>
      <c r="F115" s="44">
        <v>193563</v>
      </c>
      <c r="G115" s="26">
        <f>SUM(G116:G119)</f>
        <v>8035</v>
      </c>
      <c r="H115" s="26">
        <f>SUM(F115:G115)</f>
        <v>201598</v>
      </c>
    </row>
    <row r="116" spans="2:8" ht="12" customHeight="1">
      <c r="B116" s="22"/>
      <c r="C116" s="91"/>
      <c r="D116" s="91" t="s">
        <v>97</v>
      </c>
      <c r="E116" s="81" t="s">
        <v>98</v>
      </c>
      <c r="F116" s="43">
        <v>178729</v>
      </c>
      <c r="G116" s="27">
        <v>-2258.8</v>
      </c>
      <c r="H116" s="27">
        <f>SUM(F116:G116)</f>
        <v>176470.2</v>
      </c>
    </row>
    <row r="117" spans="2:8" ht="12.75">
      <c r="B117" s="22"/>
      <c r="C117" s="91"/>
      <c r="D117" s="38" t="s">
        <v>99</v>
      </c>
      <c r="E117" s="39" t="s">
        <v>100</v>
      </c>
      <c r="F117" s="43">
        <v>14834</v>
      </c>
      <c r="G117" s="27">
        <v>-2120.2</v>
      </c>
      <c r="H117" s="27">
        <f>SUM(F117:G117)</f>
        <v>12713.8</v>
      </c>
    </row>
    <row r="118" spans="2:8" ht="33.75">
      <c r="B118" s="22"/>
      <c r="C118" s="64"/>
      <c r="D118" s="71" t="s">
        <v>105</v>
      </c>
      <c r="E118" s="65" t="s">
        <v>106</v>
      </c>
      <c r="F118" s="43">
        <v>0</v>
      </c>
      <c r="G118" s="27">
        <v>10988</v>
      </c>
      <c r="H118" s="27">
        <f>SUM(F118:G118)</f>
        <v>10988</v>
      </c>
    </row>
    <row r="119" spans="2:8" ht="12.75">
      <c r="B119" s="22"/>
      <c r="C119" s="64"/>
      <c r="D119" s="38" t="s">
        <v>87</v>
      </c>
      <c r="E119" s="39" t="s">
        <v>88</v>
      </c>
      <c r="F119" s="43">
        <v>0</v>
      </c>
      <c r="G119" s="27">
        <v>1426</v>
      </c>
      <c r="H119" s="27">
        <f>SUM(F119:G119)</f>
        <v>1426</v>
      </c>
    </row>
    <row r="120" spans="2:8" ht="22.5">
      <c r="B120" s="28" t="s">
        <v>74</v>
      </c>
      <c r="C120" s="29"/>
      <c r="D120" s="30"/>
      <c r="E120" s="31" t="s">
        <v>77</v>
      </c>
      <c r="F120" s="32">
        <v>2443575.38</v>
      </c>
      <c r="G120" s="32">
        <f>SUM(G124,G121)</f>
        <v>3452.47</v>
      </c>
      <c r="H120" s="32">
        <f t="shared" si="2"/>
        <v>2447027.85</v>
      </c>
    </row>
    <row r="121" spans="2:8" ht="12.75">
      <c r="B121" s="94"/>
      <c r="C121" s="73" t="s">
        <v>103</v>
      </c>
      <c r="D121" s="73"/>
      <c r="E121" s="40" t="s">
        <v>104</v>
      </c>
      <c r="F121" s="99">
        <v>1784902</v>
      </c>
      <c r="G121" s="99">
        <f>SUM(G122:G123)</f>
        <v>0</v>
      </c>
      <c r="H121" s="99">
        <f aca="true" t="shared" si="3" ref="H121:H126">SUM(F121:G121)</f>
        <v>1784902</v>
      </c>
    </row>
    <row r="122" spans="2:8" ht="12.75">
      <c r="B122" s="95"/>
      <c r="C122" s="97"/>
      <c r="D122" s="38" t="s">
        <v>101</v>
      </c>
      <c r="E122" s="39" t="s">
        <v>53</v>
      </c>
      <c r="F122" s="100">
        <v>1051916</v>
      </c>
      <c r="G122" s="100">
        <v>5624</v>
      </c>
      <c r="H122" s="100">
        <f t="shared" si="3"/>
        <v>1057540</v>
      </c>
    </row>
    <row r="123" spans="2:8" ht="12.75">
      <c r="B123" s="95"/>
      <c r="C123" s="91"/>
      <c r="D123" s="38" t="s">
        <v>102</v>
      </c>
      <c r="E123" s="39" t="s">
        <v>53</v>
      </c>
      <c r="F123" s="100">
        <v>732986</v>
      </c>
      <c r="G123" s="100">
        <v>-5624</v>
      </c>
      <c r="H123" s="100">
        <f t="shared" si="3"/>
        <v>727362</v>
      </c>
    </row>
    <row r="124" spans="2:8" ht="12.75">
      <c r="B124" s="41"/>
      <c r="C124" s="23" t="s">
        <v>75</v>
      </c>
      <c r="D124" s="98"/>
      <c r="E124" s="40" t="s">
        <v>76</v>
      </c>
      <c r="F124" s="25">
        <v>130260</v>
      </c>
      <c r="G124" s="96">
        <f>SUM(G125:G125)</f>
        <v>3452.47</v>
      </c>
      <c r="H124" s="96">
        <f t="shared" si="3"/>
        <v>133712.47</v>
      </c>
    </row>
    <row r="125" spans="2:8" ht="12.75">
      <c r="B125" s="41"/>
      <c r="C125" s="42"/>
      <c r="D125" s="12" t="s">
        <v>27</v>
      </c>
      <c r="E125" s="39" t="s">
        <v>58</v>
      </c>
      <c r="F125" s="43">
        <v>102260</v>
      </c>
      <c r="G125" s="27">
        <v>3452.47</v>
      </c>
      <c r="H125" s="27">
        <f t="shared" si="3"/>
        <v>105712.47</v>
      </c>
    </row>
    <row r="126" spans="2:8" ht="12.75">
      <c r="B126" s="13"/>
      <c r="C126" s="13"/>
      <c r="D126" s="13"/>
      <c r="E126" s="14" t="s">
        <v>8</v>
      </c>
      <c r="F126" s="15">
        <v>15858725.36</v>
      </c>
      <c r="G126" s="15">
        <f>SUM(G56,G60,G112,G120)</f>
        <v>165904</v>
      </c>
      <c r="H126" s="16">
        <f t="shared" si="3"/>
        <v>16024629.36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:H84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2011-11-16T09:43:08Z</cp:lastPrinted>
  <dcterms:modified xsi:type="dcterms:W3CDTF">2011-11-24T07:07:42Z</dcterms:modified>
  <cp:category/>
  <cp:version/>
  <cp:contentType/>
  <cp:contentStatus/>
</cp:coreProperties>
</file>