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<sst xmlns="http://schemas.openxmlformats.org/spreadsheetml/2006/main" count="155" uniqueCount="97">
  <si>
    <t>Dział</t>
  </si>
  <si>
    <t>Rozdział</t>
  </si>
  <si>
    <t>§</t>
  </si>
  <si>
    <t>Treść</t>
  </si>
  <si>
    <t>Wydatki przed zmianą</t>
  </si>
  <si>
    <t xml:space="preserve">Zmiana wydatków </t>
  </si>
  <si>
    <t>Wydatki po zmianach</t>
  </si>
  <si>
    <t>Razem :</t>
  </si>
  <si>
    <t>Załącznik Nr 2 do uchwały Rady  Gminy  w  Sorkwitach</t>
  </si>
  <si>
    <t xml:space="preserve">  Nr  XXIX/183/05  dnia24 listopada   2005r</t>
  </si>
  <si>
    <t>Plan wydatków budżetu Gminy na 2005r.</t>
  </si>
  <si>
    <t>Wydatki  po zmianach</t>
  </si>
  <si>
    <t xml:space="preserve">Razem </t>
  </si>
  <si>
    <t xml:space="preserve">Załącznik Nr 1  do Uchwały Rady Gminy Sorkwity </t>
  </si>
  <si>
    <t xml:space="preserve"> </t>
  </si>
  <si>
    <t>801</t>
  </si>
  <si>
    <t xml:space="preserve">Oświata i wychowanie </t>
  </si>
  <si>
    <t>80101</t>
  </si>
  <si>
    <t>Szkoły podstawowe</t>
  </si>
  <si>
    <t xml:space="preserve">zmiana wydatków </t>
  </si>
  <si>
    <t>Wydatki po zmianie</t>
  </si>
  <si>
    <t>4210</t>
  </si>
  <si>
    <t>80110</t>
  </si>
  <si>
    <t>Gimnazja</t>
  </si>
  <si>
    <t>Zakup materiałów i wyposażenia</t>
  </si>
  <si>
    <t>4580</t>
  </si>
  <si>
    <t>Pozostałe odsetki</t>
  </si>
  <si>
    <t>Plan wydatków budżetu Gminy na 2012r.</t>
  </si>
  <si>
    <t>80114</t>
  </si>
  <si>
    <t>Zespoły obsługi ekonomiczno-administracyjnej szkół</t>
  </si>
  <si>
    <t xml:space="preserve">Załącznik Nr 2  do Uchwały Rady Gminy Sorkwity </t>
  </si>
  <si>
    <t>Dochody  przed zmianą</t>
  </si>
  <si>
    <t xml:space="preserve">Zmiana dochodów  </t>
  </si>
  <si>
    <t>Dochody  po zmianach</t>
  </si>
  <si>
    <t>852</t>
  </si>
  <si>
    <t xml:space="preserve">Pomoc społeczna </t>
  </si>
  <si>
    <t>2010</t>
  </si>
  <si>
    <t>Dotacje celowe otrzymane z budżetu państwa na realizację zadań bieżących z zakresu administracji rządowej</t>
  </si>
  <si>
    <t>85295</t>
  </si>
  <si>
    <t>Pozostała działalność</t>
  </si>
  <si>
    <t>853</t>
  </si>
  <si>
    <t xml:space="preserve">Pozostałe zadania w zakresie polityki społecznej </t>
  </si>
  <si>
    <t>85395</t>
  </si>
  <si>
    <t>2009</t>
  </si>
  <si>
    <t>Dotacje rozwolowe oraz środki na finansowanie Wspólnej Polityki Rolnej</t>
  </si>
  <si>
    <t>RAZEM :</t>
  </si>
  <si>
    <t>Plan dochodów budżetu Gminy na 2012r.</t>
  </si>
  <si>
    <t>4040</t>
  </si>
  <si>
    <t xml:space="preserve">Dodatkowe wynagrodzenie roczne </t>
  </si>
  <si>
    <t>4430</t>
  </si>
  <si>
    <t xml:space="preserve">Różne opłaty i składki </t>
  </si>
  <si>
    <t>80113</t>
  </si>
  <si>
    <t>Dowożenie uczniów do szkół</t>
  </si>
  <si>
    <t>4010</t>
  </si>
  <si>
    <t>Wynagrodzenia osobowe</t>
  </si>
  <si>
    <t>4110</t>
  </si>
  <si>
    <t xml:space="preserve">Składki na ubezpieczenia społeczne </t>
  </si>
  <si>
    <t>4120</t>
  </si>
  <si>
    <t>Składki na Fundusz Pracy</t>
  </si>
  <si>
    <t>85219</t>
  </si>
  <si>
    <t>Ośrodki pomocy społecznej</t>
  </si>
  <si>
    <t>Odpis na ZFŚS</t>
  </si>
  <si>
    <t>85228</t>
  </si>
  <si>
    <t>Usługi opiekuńcze i specjalistyczne usługi opiekuńcze</t>
  </si>
  <si>
    <t xml:space="preserve">Świadczenia społeczne </t>
  </si>
  <si>
    <t>Pozostałe działania w zakresie polityki społecznej</t>
  </si>
  <si>
    <t>3257</t>
  </si>
  <si>
    <t>Stypendia różne</t>
  </si>
  <si>
    <t>4017</t>
  </si>
  <si>
    <t>Wynagrodzenia osobowe pracowników</t>
  </si>
  <si>
    <t>4117</t>
  </si>
  <si>
    <t>Składki na ubezpieczenia społeczne</t>
  </si>
  <si>
    <t>4119</t>
  </si>
  <si>
    <t>4127</t>
  </si>
  <si>
    <t>4129</t>
  </si>
  <si>
    <t>4177</t>
  </si>
  <si>
    <t>Wynagrodzenia bezosobowe pracowników</t>
  </si>
  <si>
    <t>4179</t>
  </si>
  <si>
    <t>4307</t>
  </si>
  <si>
    <t>Zakup usług pozostałych</t>
  </si>
  <si>
    <t>4309</t>
  </si>
  <si>
    <t>3259</t>
  </si>
  <si>
    <t>4287</t>
  </si>
  <si>
    <t>Zakup usług zdrowotnych</t>
  </si>
  <si>
    <t>4289</t>
  </si>
  <si>
    <t>700</t>
  </si>
  <si>
    <t>Gospodarka mieszkaniowa</t>
  </si>
  <si>
    <t>70005</t>
  </si>
  <si>
    <t>Gospodarka gruntami i nieruchomościami</t>
  </si>
  <si>
    <t xml:space="preserve">Wydatki inwestycyjne </t>
  </si>
  <si>
    <t>750</t>
  </si>
  <si>
    <t>Administracja publiczna</t>
  </si>
  <si>
    <t>75023</t>
  </si>
  <si>
    <t>Urzędy gmin</t>
  </si>
  <si>
    <t>Wynagrodzenia bezosobowe</t>
  </si>
  <si>
    <t>Nr XVII/12/2012 z dnia 24 lutego2012r.</t>
  </si>
  <si>
    <t>Nr XVII/12/2012 z dnia 24 lutego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</si>
</sst>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49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2" fillId="2" borderId="6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4" fillId="0" borderId="2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horizontal="right" wrapText="1"/>
    </xf>
    <xf numFmtId="49" fontId="0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horizontal="right" wrapText="1"/>
    </xf>
    <xf numFmtId="49" fontId="4" fillId="0" borderId="5" xfId="0" applyNumberFormat="1" applyFont="1" applyBorder="1" applyAlignment="1">
      <alignment vertical="top" wrapText="1"/>
    </xf>
    <xf numFmtId="4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0" fontId="2" fillId="2" borderId="8" xfId="0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75"/>
  <sheetViews>
    <sheetView tabSelected="1" workbookViewId="0" topLeftCell="B49">
      <selection activeCell="E56" sqref="E56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6.57421875" style="0" customWidth="1"/>
    <col min="4" max="4" width="5.2812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5" ht="12.75">
      <c r="E5" t="s">
        <v>13</v>
      </c>
    </row>
    <row r="6" ht="12.75">
      <c r="E6" t="s">
        <v>95</v>
      </c>
    </row>
    <row r="9" spans="5:6" ht="12.75">
      <c r="E9" s="1" t="s">
        <v>46</v>
      </c>
      <c r="F9" s="52"/>
    </row>
    <row r="10" ht="12.75">
      <c r="D10" s="52"/>
    </row>
    <row r="12" spans="2:8" ht="33.75">
      <c r="B12" s="2" t="s">
        <v>0</v>
      </c>
      <c r="C12" s="2" t="s">
        <v>1</v>
      </c>
      <c r="D12" s="3" t="s">
        <v>2</v>
      </c>
      <c r="E12" s="4" t="s">
        <v>3</v>
      </c>
      <c r="F12" s="2" t="s">
        <v>31</v>
      </c>
      <c r="G12" s="2" t="s">
        <v>32</v>
      </c>
      <c r="H12" s="2" t="s">
        <v>33</v>
      </c>
    </row>
    <row r="13" spans="2:8" ht="12.75">
      <c r="B13" s="54" t="s">
        <v>34</v>
      </c>
      <c r="C13" s="54"/>
      <c r="D13" s="54"/>
      <c r="E13" s="55" t="s">
        <v>35</v>
      </c>
      <c r="F13" s="56">
        <v>2317000</v>
      </c>
      <c r="G13" s="56">
        <f>SUM(G14)</f>
        <v>8652</v>
      </c>
      <c r="H13" s="56">
        <f aca="true" t="shared" si="0" ref="H13:H19">SUM(F13:G13)</f>
        <v>2325652</v>
      </c>
    </row>
    <row r="14" spans="2:8" ht="12.75">
      <c r="B14" s="57"/>
      <c r="C14" s="58" t="s">
        <v>38</v>
      </c>
      <c r="D14" s="58"/>
      <c r="E14" s="59" t="s">
        <v>39</v>
      </c>
      <c r="F14" s="62">
        <v>100000</v>
      </c>
      <c r="G14" s="62">
        <f>SUM(G15)</f>
        <v>8652</v>
      </c>
      <c r="H14" s="62">
        <f t="shared" si="0"/>
        <v>108652</v>
      </c>
    </row>
    <row r="15" spans="2:8" ht="33.75">
      <c r="B15" s="57"/>
      <c r="C15" s="60"/>
      <c r="D15" s="61" t="s">
        <v>36</v>
      </c>
      <c r="E15" s="61" t="s">
        <v>37</v>
      </c>
      <c r="F15" s="31">
        <v>0</v>
      </c>
      <c r="G15" s="31">
        <v>8652</v>
      </c>
      <c r="H15" s="31">
        <f t="shared" si="0"/>
        <v>8652</v>
      </c>
    </row>
    <row r="16" spans="2:8" ht="22.5">
      <c r="B16" s="42" t="s">
        <v>40</v>
      </c>
      <c r="C16" s="5"/>
      <c r="D16" s="6"/>
      <c r="E16" s="7" t="s">
        <v>41</v>
      </c>
      <c r="F16" s="8">
        <v>246997.3</v>
      </c>
      <c r="G16" s="8">
        <f>SUM(G17)</f>
        <v>3043.7</v>
      </c>
      <c r="H16" s="8">
        <f t="shared" si="0"/>
        <v>250041</v>
      </c>
    </row>
    <row r="17" spans="2:8" ht="12.75">
      <c r="B17" s="49"/>
      <c r="C17" s="43" t="s">
        <v>42</v>
      </c>
      <c r="D17" s="44"/>
      <c r="E17" s="9" t="s">
        <v>39</v>
      </c>
      <c r="F17" s="45">
        <v>246997.3</v>
      </c>
      <c r="G17" s="45">
        <f>SUM(G18:G18)</f>
        <v>3043.7</v>
      </c>
      <c r="H17" s="50">
        <f t="shared" si="0"/>
        <v>250041</v>
      </c>
    </row>
    <row r="18" spans="2:8" ht="22.5">
      <c r="B18" s="51"/>
      <c r="C18" s="2"/>
      <c r="D18" s="53" t="s">
        <v>43</v>
      </c>
      <c r="E18" s="46" t="s">
        <v>44</v>
      </c>
      <c r="F18" s="47">
        <v>37049.6</v>
      </c>
      <c r="G18" s="47">
        <v>3043.7</v>
      </c>
      <c r="H18" s="48">
        <f t="shared" si="0"/>
        <v>40093.299999999996</v>
      </c>
    </row>
    <row r="19" spans="2:8" ht="12.75">
      <c r="B19" s="42"/>
      <c r="C19" s="5"/>
      <c r="D19" s="6"/>
      <c r="E19" s="7" t="s">
        <v>45</v>
      </c>
      <c r="F19" s="8">
        <v>13735000</v>
      </c>
      <c r="G19" s="8">
        <f>SUM(G13,G16)</f>
        <v>11695.7</v>
      </c>
      <c r="H19" s="8">
        <f t="shared" si="0"/>
        <v>13746695.7</v>
      </c>
    </row>
    <row r="53" ht="12.75">
      <c r="D53" t="s">
        <v>30</v>
      </c>
    </row>
    <row r="54" ht="12.75">
      <c r="D54" t="s">
        <v>96</v>
      </c>
    </row>
    <row r="57" ht="12.75">
      <c r="E57" s="1" t="s">
        <v>27</v>
      </c>
    </row>
    <row r="58" ht="12.75">
      <c r="E58" t="s">
        <v>14</v>
      </c>
    </row>
    <row r="61" spans="2:8" ht="33.75">
      <c r="B61" s="2" t="s">
        <v>0</v>
      </c>
      <c r="C61" s="2" t="s">
        <v>1</v>
      </c>
      <c r="D61" s="3" t="s">
        <v>2</v>
      </c>
      <c r="E61" s="4" t="s">
        <v>3</v>
      </c>
      <c r="F61" s="2" t="s">
        <v>4</v>
      </c>
      <c r="G61" s="2" t="s">
        <v>5</v>
      </c>
      <c r="H61" s="2" t="s">
        <v>6</v>
      </c>
    </row>
    <row r="62" spans="2:8" ht="33.75">
      <c r="B62" s="2" t="s">
        <v>0</v>
      </c>
      <c r="C62" s="2" t="s">
        <v>1</v>
      </c>
      <c r="D62" s="3" t="s">
        <v>2</v>
      </c>
      <c r="E62" s="4" t="s">
        <v>3</v>
      </c>
      <c r="F62" s="2" t="s">
        <v>4</v>
      </c>
      <c r="G62" s="2" t="s">
        <v>19</v>
      </c>
      <c r="H62" s="2" t="s">
        <v>20</v>
      </c>
    </row>
    <row r="63" spans="2:8" ht="12.75">
      <c r="B63" s="42" t="s">
        <v>85</v>
      </c>
      <c r="C63" s="5"/>
      <c r="D63" s="6"/>
      <c r="E63" s="7" t="s">
        <v>86</v>
      </c>
      <c r="F63" s="8">
        <v>329380</v>
      </c>
      <c r="G63" s="8">
        <f>SUM(G64,)</f>
        <v>38000</v>
      </c>
      <c r="H63" s="8">
        <f aca="true" t="shared" si="1" ref="H63:H69">SUM(F63:G63)</f>
        <v>367380</v>
      </c>
    </row>
    <row r="64" spans="2:8" ht="21.75">
      <c r="B64" s="49"/>
      <c r="C64" s="43" t="s">
        <v>87</v>
      </c>
      <c r="D64" s="44"/>
      <c r="E64" s="9" t="s">
        <v>88</v>
      </c>
      <c r="F64" s="45">
        <v>109380</v>
      </c>
      <c r="G64" s="45">
        <f>SUM(G65)</f>
        <v>38000</v>
      </c>
      <c r="H64" s="50">
        <f t="shared" si="1"/>
        <v>147380</v>
      </c>
    </row>
    <row r="65" spans="2:8" ht="12.75">
      <c r="B65" s="49"/>
      <c r="C65" s="43"/>
      <c r="D65" s="10">
        <v>6050</v>
      </c>
      <c r="E65" s="46" t="s">
        <v>89</v>
      </c>
      <c r="F65" s="47">
        <v>0</v>
      </c>
      <c r="G65" s="47">
        <v>38000</v>
      </c>
      <c r="H65" s="48">
        <f t="shared" si="1"/>
        <v>38000</v>
      </c>
    </row>
    <row r="66" spans="2:8" ht="12.75">
      <c r="B66" s="42" t="s">
        <v>90</v>
      </c>
      <c r="C66" s="42"/>
      <c r="D66" s="72"/>
      <c r="E66" s="73" t="s">
        <v>91</v>
      </c>
      <c r="F66" s="74">
        <v>1936835.7</v>
      </c>
      <c r="G66" s="74">
        <f>SUM(G67)</f>
        <v>-38000</v>
      </c>
      <c r="H66" s="74">
        <f t="shared" si="1"/>
        <v>1898835.7</v>
      </c>
    </row>
    <row r="67" spans="2:8" ht="12.75">
      <c r="B67" s="49"/>
      <c r="C67" s="43" t="s">
        <v>92</v>
      </c>
      <c r="D67" s="44"/>
      <c r="E67" s="9" t="s">
        <v>93</v>
      </c>
      <c r="F67" s="45">
        <v>1766342.7</v>
      </c>
      <c r="G67" s="45">
        <f>SUM(G68:G69)</f>
        <v>-38000</v>
      </c>
      <c r="H67" s="50">
        <f t="shared" si="1"/>
        <v>1728342.7</v>
      </c>
    </row>
    <row r="68" spans="2:8" ht="12.75">
      <c r="B68" s="49"/>
      <c r="C68" s="2"/>
      <c r="D68" s="10">
        <v>4010</v>
      </c>
      <c r="E68" s="46" t="s">
        <v>94</v>
      </c>
      <c r="F68" s="47">
        <v>1045225</v>
      </c>
      <c r="G68" s="47">
        <v>-20779.66</v>
      </c>
      <c r="H68" s="48">
        <f t="shared" si="1"/>
        <v>1024445.34</v>
      </c>
    </row>
    <row r="69" spans="2:8" ht="12.75">
      <c r="B69" s="43"/>
      <c r="C69" s="2"/>
      <c r="D69" s="10">
        <v>4040</v>
      </c>
      <c r="E69" s="46" t="s">
        <v>48</v>
      </c>
      <c r="F69" s="47">
        <v>80000</v>
      </c>
      <c r="G69" s="47">
        <v>-17220.34</v>
      </c>
      <c r="H69" s="48">
        <f t="shared" si="1"/>
        <v>62779.66</v>
      </c>
    </row>
    <row r="70" spans="2:8" ht="12.75">
      <c r="B70" s="5" t="s">
        <v>15</v>
      </c>
      <c r="C70" s="5"/>
      <c r="D70" s="6"/>
      <c r="E70" s="7" t="s">
        <v>16</v>
      </c>
      <c r="F70" s="8">
        <v>5829031</v>
      </c>
      <c r="G70" s="8">
        <f>SUM(G71,G76,G86,G81)</f>
        <v>0</v>
      </c>
      <c r="H70" s="8">
        <f aca="true" t="shared" si="2" ref="H70:H89">SUM(F70:G70)</f>
        <v>5829031</v>
      </c>
    </row>
    <row r="71" spans="2:8" ht="12.75">
      <c r="B71" s="26"/>
      <c r="C71" s="9" t="s">
        <v>17</v>
      </c>
      <c r="D71" s="28"/>
      <c r="E71" s="33" t="s">
        <v>18</v>
      </c>
      <c r="F71" s="29">
        <v>2747751</v>
      </c>
      <c r="G71" s="30">
        <f>SUM(G72:G75)</f>
        <v>0</v>
      </c>
      <c r="H71" s="30">
        <f t="shared" si="2"/>
        <v>2747751</v>
      </c>
    </row>
    <row r="72" spans="2:8" ht="12.75">
      <c r="B72" s="26"/>
      <c r="C72" s="38"/>
      <c r="D72" s="53" t="s">
        <v>47</v>
      </c>
      <c r="E72" s="63" t="s">
        <v>48</v>
      </c>
      <c r="F72" s="64">
        <v>137460</v>
      </c>
      <c r="G72" s="31">
        <v>-100</v>
      </c>
      <c r="H72" s="31">
        <f>SUM(F72:G72)</f>
        <v>137360</v>
      </c>
    </row>
    <row r="73" spans="2:8" ht="12.75">
      <c r="B73" s="26"/>
      <c r="C73" s="38"/>
      <c r="D73" s="34" t="s">
        <v>21</v>
      </c>
      <c r="E73" s="35" t="s">
        <v>24</v>
      </c>
      <c r="F73" s="36">
        <v>81350</v>
      </c>
      <c r="G73" s="31">
        <v>-2800</v>
      </c>
      <c r="H73" s="31">
        <f t="shared" si="2"/>
        <v>78550</v>
      </c>
    </row>
    <row r="74" spans="2:8" ht="12.75">
      <c r="B74" s="26"/>
      <c r="C74" s="65"/>
      <c r="D74" s="40" t="s">
        <v>49</v>
      </c>
      <c r="E74" s="41" t="s">
        <v>50</v>
      </c>
      <c r="F74" s="66">
        <v>10045</v>
      </c>
      <c r="G74" s="31">
        <v>100</v>
      </c>
      <c r="H74" s="31">
        <f t="shared" si="2"/>
        <v>10145</v>
      </c>
    </row>
    <row r="75" spans="2:8" ht="12.75">
      <c r="B75" s="26"/>
      <c r="C75" s="32"/>
      <c r="D75" s="40" t="s">
        <v>25</v>
      </c>
      <c r="E75" s="41" t="s">
        <v>26</v>
      </c>
      <c r="F75" s="39">
        <v>4000</v>
      </c>
      <c r="G75" s="31">
        <v>2800</v>
      </c>
      <c r="H75" s="31">
        <f t="shared" si="2"/>
        <v>6800</v>
      </c>
    </row>
    <row r="76" spans="2:8" ht="12.75">
      <c r="B76" s="26"/>
      <c r="C76" s="9" t="s">
        <v>22</v>
      </c>
      <c r="D76" s="27"/>
      <c r="E76" s="33" t="s">
        <v>23</v>
      </c>
      <c r="F76" s="37">
        <v>1436327</v>
      </c>
      <c r="G76" s="30">
        <f>SUM(G77:G80)</f>
        <v>0</v>
      </c>
      <c r="H76" s="30">
        <f t="shared" si="2"/>
        <v>1436327</v>
      </c>
    </row>
    <row r="77" spans="2:8" ht="12.75">
      <c r="B77" s="26"/>
      <c r="C77" s="38"/>
      <c r="D77" s="53" t="s">
        <v>47</v>
      </c>
      <c r="E77" s="63" t="s">
        <v>48</v>
      </c>
      <c r="F77" s="36">
        <v>74400</v>
      </c>
      <c r="G77" s="31">
        <v>-500</v>
      </c>
      <c r="H77" s="31">
        <f>SUM(F77:G77)</f>
        <v>73900</v>
      </c>
    </row>
    <row r="78" spans="2:8" ht="12.75">
      <c r="B78" s="26"/>
      <c r="C78" s="38"/>
      <c r="D78" s="34" t="s">
        <v>21</v>
      </c>
      <c r="E78" s="35" t="s">
        <v>24</v>
      </c>
      <c r="F78" s="36">
        <v>19100</v>
      </c>
      <c r="G78" s="31">
        <v>-700</v>
      </c>
      <c r="H78" s="31">
        <f t="shared" si="2"/>
        <v>18400</v>
      </c>
    </row>
    <row r="79" spans="2:8" ht="12.75">
      <c r="B79" s="26"/>
      <c r="C79" s="38"/>
      <c r="D79" s="40" t="s">
        <v>49</v>
      </c>
      <c r="E79" s="41" t="s">
        <v>50</v>
      </c>
      <c r="F79" s="36">
        <v>2400</v>
      </c>
      <c r="G79" s="31">
        <v>500</v>
      </c>
      <c r="H79" s="31">
        <f t="shared" si="2"/>
        <v>2900</v>
      </c>
    </row>
    <row r="80" spans="2:8" ht="12.75">
      <c r="B80" s="26"/>
      <c r="C80" s="38"/>
      <c r="D80" s="40" t="s">
        <v>25</v>
      </c>
      <c r="E80" s="41" t="s">
        <v>26</v>
      </c>
      <c r="F80" s="36">
        <v>1500</v>
      </c>
      <c r="G80" s="31">
        <v>700</v>
      </c>
      <c r="H80" s="31">
        <f t="shared" si="2"/>
        <v>2200</v>
      </c>
    </row>
    <row r="81" spans="2:8" ht="12.75">
      <c r="B81" s="26"/>
      <c r="C81" s="9" t="s">
        <v>51</v>
      </c>
      <c r="D81" s="27"/>
      <c r="E81" s="33" t="s">
        <v>52</v>
      </c>
      <c r="F81" s="37">
        <v>255632</v>
      </c>
      <c r="G81" s="30">
        <v>3823</v>
      </c>
      <c r="H81" s="30">
        <f>SUM(F81:G81)</f>
        <v>259455</v>
      </c>
    </row>
    <row r="82" spans="2:8" ht="12.75">
      <c r="B82" s="26"/>
      <c r="C82" s="38"/>
      <c r="D82" s="53" t="s">
        <v>53</v>
      </c>
      <c r="E82" s="63" t="s">
        <v>54</v>
      </c>
      <c r="F82" s="36">
        <v>3050</v>
      </c>
      <c r="G82" s="31">
        <v>3420</v>
      </c>
      <c r="H82" s="31">
        <f>SUM(F82:G82)</f>
        <v>6470</v>
      </c>
    </row>
    <row r="83" spans="2:8" ht="12.75">
      <c r="B83" s="26"/>
      <c r="C83" s="38"/>
      <c r="D83" s="34" t="s">
        <v>47</v>
      </c>
      <c r="E83" s="63" t="s">
        <v>48</v>
      </c>
      <c r="F83" s="36">
        <v>3100</v>
      </c>
      <c r="G83" s="31">
        <v>-1206</v>
      </c>
      <c r="H83" s="31">
        <f>SUM(F83:G83)</f>
        <v>1894</v>
      </c>
    </row>
    <row r="84" spans="2:8" ht="12.75">
      <c r="B84" s="26"/>
      <c r="C84" s="38"/>
      <c r="D84" s="40" t="s">
        <v>55</v>
      </c>
      <c r="E84" s="41" t="s">
        <v>56</v>
      </c>
      <c r="F84" s="36">
        <v>980</v>
      </c>
      <c r="G84" s="31">
        <v>1420</v>
      </c>
      <c r="H84" s="31">
        <f>SUM(F84:G84)</f>
        <v>2400</v>
      </c>
    </row>
    <row r="85" spans="2:8" ht="12.75">
      <c r="B85" s="26"/>
      <c r="C85" s="38"/>
      <c r="D85" s="40" t="s">
        <v>57</v>
      </c>
      <c r="E85" s="41" t="s">
        <v>58</v>
      </c>
      <c r="F85" s="36">
        <v>151</v>
      </c>
      <c r="G85" s="31">
        <v>189</v>
      </c>
      <c r="H85" s="31">
        <f>SUM(F85:G85)</f>
        <v>340</v>
      </c>
    </row>
    <row r="86" spans="2:8" ht="21">
      <c r="B86" s="26"/>
      <c r="C86" s="9" t="s">
        <v>28</v>
      </c>
      <c r="D86" s="28"/>
      <c r="E86" s="33" t="s">
        <v>29</v>
      </c>
      <c r="F86" s="37">
        <v>343623</v>
      </c>
      <c r="G86" s="30">
        <f>SUM(G87:G89)</f>
        <v>-3823</v>
      </c>
      <c r="H86" s="30">
        <f t="shared" si="2"/>
        <v>339800</v>
      </c>
    </row>
    <row r="87" spans="2:8" ht="12.75">
      <c r="B87" s="26"/>
      <c r="C87" s="38"/>
      <c r="D87" s="53" t="s">
        <v>47</v>
      </c>
      <c r="E87" s="63" t="s">
        <v>48</v>
      </c>
      <c r="F87" s="36">
        <v>20380</v>
      </c>
      <c r="G87" s="31">
        <v>-3158</v>
      </c>
      <c r="H87" s="31">
        <f t="shared" si="2"/>
        <v>17222</v>
      </c>
    </row>
    <row r="88" spans="2:8" ht="12.75">
      <c r="B88" s="26"/>
      <c r="C88" s="38"/>
      <c r="D88" s="34" t="s">
        <v>21</v>
      </c>
      <c r="E88" s="35" t="s">
        <v>24</v>
      </c>
      <c r="F88" s="36">
        <v>15000</v>
      </c>
      <c r="G88" s="31">
        <v>-1000</v>
      </c>
      <c r="H88" s="31">
        <f t="shared" si="2"/>
        <v>14000</v>
      </c>
    </row>
    <row r="89" spans="2:8" ht="12.75">
      <c r="B89" s="26"/>
      <c r="C89" s="38"/>
      <c r="D89" s="40" t="s">
        <v>25</v>
      </c>
      <c r="E89" s="41" t="s">
        <v>26</v>
      </c>
      <c r="F89" s="36">
        <v>800</v>
      </c>
      <c r="G89" s="31">
        <v>335</v>
      </c>
      <c r="H89" s="31">
        <f t="shared" si="2"/>
        <v>1135</v>
      </c>
    </row>
    <row r="90" spans="2:8" ht="12.75">
      <c r="B90" s="42" t="s">
        <v>34</v>
      </c>
      <c r="C90" s="5"/>
      <c r="D90" s="6"/>
      <c r="E90" s="7" t="s">
        <v>35</v>
      </c>
      <c r="F90" s="8">
        <v>3106220</v>
      </c>
      <c r="G90" s="8">
        <f>SUM(G100,G91,G96,)</f>
        <v>8652</v>
      </c>
      <c r="H90" s="8">
        <f aca="true" t="shared" si="3" ref="H90:H101">SUM(F90:G90)</f>
        <v>3114872</v>
      </c>
    </row>
    <row r="91" spans="2:8" ht="12.75">
      <c r="B91" s="26"/>
      <c r="C91" s="43" t="s">
        <v>59</v>
      </c>
      <c r="D91" s="44"/>
      <c r="E91" s="9" t="s">
        <v>60</v>
      </c>
      <c r="F91" s="45">
        <v>380128</v>
      </c>
      <c r="G91" s="45">
        <f>SUM(G92:G95)</f>
        <v>0</v>
      </c>
      <c r="H91" s="50">
        <f t="shared" si="3"/>
        <v>380128</v>
      </c>
    </row>
    <row r="92" spans="2:8" ht="12.75">
      <c r="B92" s="26"/>
      <c r="C92" s="43"/>
      <c r="D92" s="53" t="s">
        <v>47</v>
      </c>
      <c r="E92" s="63" t="s">
        <v>48</v>
      </c>
      <c r="F92" s="47">
        <v>22916</v>
      </c>
      <c r="G92" s="47">
        <v>-345</v>
      </c>
      <c r="H92" s="48">
        <f t="shared" si="3"/>
        <v>22571</v>
      </c>
    </row>
    <row r="93" spans="2:8" ht="12.75">
      <c r="B93" s="26"/>
      <c r="C93" s="43"/>
      <c r="D93" s="40" t="s">
        <v>49</v>
      </c>
      <c r="E93" s="41" t="s">
        <v>50</v>
      </c>
      <c r="F93" s="47">
        <v>815</v>
      </c>
      <c r="G93" s="47">
        <v>121</v>
      </c>
      <c r="H93" s="48">
        <f t="shared" si="3"/>
        <v>936</v>
      </c>
    </row>
    <row r="94" spans="2:8" ht="12.75">
      <c r="B94" s="26"/>
      <c r="C94" s="43"/>
      <c r="D94" s="10">
        <v>4440</v>
      </c>
      <c r="E94" s="46" t="s">
        <v>61</v>
      </c>
      <c r="F94" s="47">
        <v>7225</v>
      </c>
      <c r="G94" s="47">
        <v>674</v>
      </c>
      <c r="H94" s="48">
        <f>SUM(F94:G94)</f>
        <v>7899</v>
      </c>
    </row>
    <row r="95" spans="2:8" ht="12.75">
      <c r="B95" s="26"/>
      <c r="C95" s="43"/>
      <c r="D95" s="40" t="s">
        <v>25</v>
      </c>
      <c r="E95" s="41" t="s">
        <v>26</v>
      </c>
      <c r="F95" s="47">
        <v>750</v>
      </c>
      <c r="G95" s="47">
        <v>-450</v>
      </c>
      <c r="H95" s="48">
        <f t="shared" si="3"/>
        <v>300</v>
      </c>
    </row>
    <row r="96" spans="2:8" ht="21.75">
      <c r="B96" s="26"/>
      <c r="C96" s="43" t="s">
        <v>62</v>
      </c>
      <c r="D96" s="44"/>
      <c r="E96" s="9" t="s">
        <v>63</v>
      </c>
      <c r="F96" s="45">
        <v>86140</v>
      </c>
      <c r="G96" s="45">
        <f>SUM(G97:G99)</f>
        <v>0</v>
      </c>
      <c r="H96" s="50">
        <f t="shared" si="3"/>
        <v>86140</v>
      </c>
    </row>
    <row r="97" spans="2:8" ht="12.75">
      <c r="B97" s="26"/>
      <c r="C97" s="43"/>
      <c r="D97" s="53" t="s">
        <v>47</v>
      </c>
      <c r="E97" s="63" t="s">
        <v>48</v>
      </c>
      <c r="F97" s="47">
        <v>1428</v>
      </c>
      <c r="G97" s="47">
        <v>-42</v>
      </c>
      <c r="H97" s="48">
        <f t="shared" si="3"/>
        <v>1386</v>
      </c>
    </row>
    <row r="98" spans="2:8" ht="12.75">
      <c r="B98" s="26"/>
      <c r="C98" s="43"/>
      <c r="D98" s="40" t="s">
        <v>55</v>
      </c>
      <c r="E98" s="41" t="s">
        <v>56</v>
      </c>
      <c r="F98" s="47">
        <v>10997</v>
      </c>
      <c r="G98" s="47">
        <v>98</v>
      </c>
      <c r="H98" s="48">
        <f t="shared" si="3"/>
        <v>11095</v>
      </c>
    </row>
    <row r="99" spans="2:8" ht="12.75">
      <c r="B99" s="26"/>
      <c r="C99" s="43"/>
      <c r="D99" s="10">
        <v>4440</v>
      </c>
      <c r="E99" s="46" t="s">
        <v>61</v>
      </c>
      <c r="F99" s="47">
        <v>1150</v>
      </c>
      <c r="G99" s="47">
        <v>-56</v>
      </c>
      <c r="H99" s="48">
        <f t="shared" si="3"/>
        <v>1094</v>
      </c>
    </row>
    <row r="100" spans="2:8" ht="12.75">
      <c r="B100" s="26"/>
      <c r="C100" s="43" t="s">
        <v>38</v>
      </c>
      <c r="D100" s="44"/>
      <c r="E100" s="9" t="s">
        <v>39</v>
      </c>
      <c r="F100" s="45">
        <v>181264</v>
      </c>
      <c r="G100" s="45">
        <f>SUM(G101)</f>
        <v>8652</v>
      </c>
      <c r="H100" s="50">
        <f t="shared" si="3"/>
        <v>189916</v>
      </c>
    </row>
    <row r="101" spans="2:8" ht="12.75">
      <c r="B101" s="26"/>
      <c r="C101" s="43"/>
      <c r="D101" s="10">
        <v>3110</v>
      </c>
      <c r="E101" s="46" t="s">
        <v>64</v>
      </c>
      <c r="F101" s="47">
        <v>160638</v>
      </c>
      <c r="G101" s="47">
        <v>8652</v>
      </c>
      <c r="H101" s="48">
        <f t="shared" si="3"/>
        <v>169290</v>
      </c>
    </row>
    <row r="102" spans="2:8" ht="22.5">
      <c r="B102" s="42" t="s">
        <v>40</v>
      </c>
      <c r="C102" s="5"/>
      <c r="D102" s="6"/>
      <c r="E102" s="7" t="s">
        <v>65</v>
      </c>
      <c r="F102" s="8">
        <v>246997.3</v>
      </c>
      <c r="G102" s="8">
        <f>SUM(G103)</f>
        <v>3043.7</v>
      </c>
      <c r="H102" s="8">
        <f aca="true" t="shared" si="4" ref="H102:H117">SUM(F102:G102)</f>
        <v>250041</v>
      </c>
    </row>
    <row r="103" spans="2:8" ht="12.75">
      <c r="B103" s="2"/>
      <c r="C103" s="67" t="s">
        <v>42</v>
      </c>
      <c r="D103" s="68"/>
      <c r="E103" s="43" t="s">
        <v>39</v>
      </c>
      <c r="F103" s="69">
        <v>246997.3</v>
      </c>
      <c r="G103" s="69">
        <f>SUM(G104:G117)</f>
        <v>3043.7</v>
      </c>
      <c r="H103" s="69">
        <f t="shared" si="4"/>
        <v>250041</v>
      </c>
    </row>
    <row r="104" spans="2:8" ht="12.75">
      <c r="B104" s="51"/>
      <c r="C104" s="67"/>
      <c r="D104" s="53" t="s">
        <v>66</v>
      </c>
      <c r="E104" s="70" t="s">
        <v>67</v>
      </c>
      <c r="F104" s="71">
        <v>106029</v>
      </c>
      <c r="G104" s="71">
        <v>-8874</v>
      </c>
      <c r="H104" s="71">
        <f t="shared" si="4"/>
        <v>97155</v>
      </c>
    </row>
    <row r="105" spans="2:8" ht="12.75">
      <c r="B105" s="51"/>
      <c r="C105" s="67"/>
      <c r="D105" s="53" t="s">
        <v>81</v>
      </c>
      <c r="E105" s="70" t="s">
        <v>67</v>
      </c>
      <c r="F105" s="71">
        <v>18711</v>
      </c>
      <c r="G105" s="71">
        <v>-1566</v>
      </c>
      <c r="H105" s="71">
        <f t="shared" si="4"/>
        <v>17145</v>
      </c>
    </row>
    <row r="106" spans="2:8" ht="12.75">
      <c r="B106" s="51"/>
      <c r="C106" s="67"/>
      <c r="D106" s="53" t="s">
        <v>68</v>
      </c>
      <c r="E106" s="70" t="s">
        <v>69</v>
      </c>
      <c r="F106" s="71">
        <v>7864.2</v>
      </c>
      <c r="G106" s="71">
        <v>2978.4</v>
      </c>
      <c r="H106" s="71">
        <f t="shared" si="4"/>
        <v>10842.6</v>
      </c>
    </row>
    <row r="107" spans="2:8" ht="12.75">
      <c r="B107" s="51"/>
      <c r="C107" s="67"/>
      <c r="D107" s="10">
        <v>4019</v>
      </c>
      <c r="E107" s="70" t="s">
        <v>69</v>
      </c>
      <c r="F107" s="71">
        <v>1387.8</v>
      </c>
      <c r="G107" s="71">
        <v>525.6</v>
      </c>
      <c r="H107" s="71">
        <f t="shared" si="4"/>
        <v>1913.4</v>
      </c>
    </row>
    <row r="108" spans="2:8" ht="12.75">
      <c r="B108" s="51"/>
      <c r="C108" s="67"/>
      <c r="D108" s="53" t="s">
        <v>70</v>
      </c>
      <c r="E108" s="70" t="s">
        <v>71</v>
      </c>
      <c r="F108" s="71">
        <v>19589.47</v>
      </c>
      <c r="G108" s="71">
        <v>11624.65</v>
      </c>
      <c r="H108" s="71">
        <f t="shared" si="4"/>
        <v>31214.120000000003</v>
      </c>
    </row>
    <row r="109" spans="2:8" ht="12.75">
      <c r="B109" s="51"/>
      <c r="C109" s="67"/>
      <c r="D109" s="53" t="s">
        <v>72</v>
      </c>
      <c r="E109" s="70" t="s">
        <v>71</v>
      </c>
      <c r="F109" s="71">
        <v>3456.88</v>
      </c>
      <c r="G109" s="71">
        <v>2051.57</v>
      </c>
      <c r="H109" s="71">
        <f t="shared" si="4"/>
        <v>5508.450000000001</v>
      </c>
    </row>
    <row r="110" spans="2:8" ht="12.75">
      <c r="B110" s="51"/>
      <c r="C110" s="67"/>
      <c r="D110" s="53" t="s">
        <v>73</v>
      </c>
      <c r="E110" s="70" t="s">
        <v>58</v>
      </c>
      <c r="F110" s="71">
        <v>2885.66</v>
      </c>
      <c r="G110" s="71">
        <v>-2503.16</v>
      </c>
      <c r="H110" s="71">
        <f t="shared" si="4"/>
        <v>382.5</v>
      </c>
    </row>
    <row r="111" spans="2:8" ht="12.75">
      <c r="B111" s="51"/>
      <c r="C111" s="67"/>
      <c r="D111" s="53" t="s">
        <v>74</v>
      </c>
      <c r="E111" s="70" t="s">
        <v>58</v>
      </c>
      <c r="F111" s="71">
        <v>509.29</v>
      </c>
      <c r="G111" s="71">
        <v>-441.79</v>
      </c>
      <c r="H111" s="71">
        <f t="shared" si="4"/>
        <v>67.5</v>
      </c>
    </row>
    <row r="112" spans="2:8" ht="22.5">
      <c r="B112" s="51"/>
      <c r="C112" s="67"/>
      <c r="D112" s="53" t="s">
        <v>75</v>
      </c>
      <c r="E112" s="70" t="s">
        <v>76</v>
      </c>
      <c r="F112" s="71">
        <v>32541.4</v>
      </c>
      <c r="G112" s="71">
        <v>-9417.15</v>
      </c>
      <c r="H112" s="71">
        <f t="shared" si="4"/>
        <v>23124.25</v>
      </c>
    </row>
    <row r="113" spans="2:8" ht="22.5">
      <c r="B113" s="51"/>
      <c r="C113" s="67"/>
      <c r="D113" s="53" t="s">
        <v>77</v>
      </c>
      <c r="E113" s="70" t="s">
        <v>76</v>
      </c>
      <c r="F113" s="71">
        <v>5742.6</v>
      </c>
      <c r="G113" s="71">
        <v>-1661.85</v>
      </c>
      <c r="H113" s="71">
        <f t="shared" si="4"/>
        <v>4080.7500000000005</v>
      </c>
    </row>
    <row r="114" spans="2:8" ht="12.75">
      <c r="B114" s="51"/>
      <c r="C114" s="67"/>
      <c r="D114" s="53" t="s">
        <v>82</v>
      </c>
      <c r="E114" s="46" t="s">
        <v>83</v>
      </c>
      <c r="F114" s="71">
        <v>892.5</v>
      </c>
      <c r="G114" s="71">
        <v>-182.75</v>
      </c>
      <c r="H114" s="71">
        <f t="shared" si="4"/>
        <v>709.75</v>
      </c>
    </row>
    <row r="115" spans="2:8" ht="12.75">
      <c r="B115" s="51"/>
      <c r="C115" s="67"/>
      <c r="D115" s="53" t="s">
        <v>84</v>
      </c>
      <c r="E115" s="46" t="s">
        <v>83</v>
      </c>
      <c r="F115" s="71">
        <v>157.5</v>
      </c>
      <c r="G115" s="71">
        <v>-32.25</v>
      </c>
      <c r="H115" s="71">
        <f t="shared" si="4"/>
        <v>125.25</v>
      </c>
    </row>
    <row r="116" spans="2:8" ht="12.75">
      <c r="B116" s="51"/>
      <c r="C116" s="67"/>
      <c r="D116" s="53" t="s">
        <v>78</v>
      </c>
      <c r="E116" s="46" t="s">
        <v>79</v>
      </c>
      <c r="F116" s="71">
        <v>17195.5</v>
      </c>
      <c r="G116" s="71">
        <v>8961.07</v>
      </c>
      <c r="H116" s="71">
        <f t="shared" si="4"/>
        <v>26156.57</v>
      </c>
    </row>
    <row r="117" spans="2:8" ht="12.75">
      <c r="B117" s="51"/>
      <c r="C117" s="67"/>
      <c r="D117" s="53" t="s">
        <v>80</v>
      </c>
      <c r="E117" s="46" t="s">
        <v>79</v>
      </c>
      <c r="F117" s="71">
        <v>3034.5</v>
      </c>
      <c r="G117" s="71">
        <v>1581.36</v>
      </c>
      <c r="H117" s="71">
        <f t="shared" si="4"/>
        <v>4615.86</v>
      </c>
    </row>
    <row r="118" spans="2:8" ht="12.75">
      <c r="B118" s="12"/>
      <c r="C118" s="12"/>
      <c r="D118" s="12"/>
      <c r="E118" s="13" t="s">
        <v>7</v>
      </c>
      <c r="F118" s="14">
        <v>13440000</v>
      </c>
      <c r="G118" s="14">
        <f>SUM(G70,G90,G102,G63,G66)</f>
        <v>11695.699999999997</v>
      </c>
      <c r="H118" s="15">
        <f>SUM(F118:G118)</f>
        <v>13451695.7</v>
      </c>
    </row>
    <row r="260" ht="12.75">
      <c r="C260" t="s">
        <v>8</v>
      </c>
    </row>
    <row r="261" ht="12.75">
      <c r="C261" t="s">
        <v>9</v>
      </c>
    </row>
    <row r="264" spans="3:5" ht="12.75">
      <c r="C264" s="1" t="s">
        <v>10</v>
      </c>
      <c r="D264" s="1"/>
      <c r="E264" s="1"/>
    </row>
    <row r="265" ht="12.75">
      <c r="F265" s="1"/>
    </row>
    <row r="267" spans="3:8" ht="33.75">
      <c r="C267" s="16" t="s">
        <v>1</v>
      </c>
      <c r="D267" s="3" t="s">
        <v>2</v>
      </c>
      <c r="E267" s="4" t="s">
        <v>3</v>
      </c>
      <c r="F267" s="4" t="s">
        <v>4</v>
      </c>
      <c r="G267" s="17" t="s">
        <v>5</v>
      </c>
      <c r="H267" s="17" t="s">
        <v>11</v>
      </c>
    </row>
    <row r="268" spans="3:8" ht="12.75">
      <c r="C268" s="17"/>
      <c r="D268" s="3"/>
      <c r="E268" s="4"/>
      <c r="F268" s="18"/>
      <c r="G268" s="18"/>
      <c r="H268" s="18"/>
    </row>
    <row r="269" spans="3:8" ht="12.75">
      <c r="C269" s="17"/>
      <c r="D269" s="3"/>
      <c r="E269" s="4"/>
      <c r="F269" s="18"/>
      <c r="G269" s="18"/>
      <c r="H269" s="18"/>
    </row>
    <row r="270" spans="3:8" ht="12.75">
      <c r="C270" s="19"/>
      <c r="D270" s="10"/>
      <c r="E270" s="11"/>
      <c r="F270" s="20"/>
      <c r="G270" s="20"/>
      <c r="H270" s="20"/>
    </row>
    <row r="271" spans="3:8" ht="12.75">
      <c r="C271" s="19"/>
      <c r="D271" s="10"/>
      <c r="E271" s="11"/>
      <c r="F271" s="20"/>
      <c r="G271" s="20"/>
      <c r="H271" s="20"/>
    </row>
    <row r="272" spans="3:8" ht="12.75">
      <c r="C272" s="19"/>
      <c r="D272" s="10"/>
      <c r="E272" s="11"/>
      <c r="F272" s="20"/>
      <c r="G272" s="20"/>
      <c r="H272" s="20"/>
    </row>
    <row r="273" spans="3:8" ht="12.75">
      <c r="C273" s="19"/>
      <c r="D273" s="10"/>
      <c r="E273" s="11"/>
      <c r="F273" s="20"/>
      <c r="G273" s="20"/>
      <c r="H273" s="20"/>
    </row>
    <row r="274" spans="3:8" ht="12.75">
      <c r="C274" s="19"/>
      <c r="D274" s="10"/>
      <c r="E274" s="11"/>
      <c r="F274" s="20"/>
      <c r="G274" s="20"/>
      <c r="H274" s="20"/>
    </row>
    <row r="275" spans="3:8" ht="12.75">
      <c r="C275" s="21"/>
      <c r="D275" s="22"/>
      <c r="E275" s="23" t="s">
        <v>12</v>
      </c>
      <c r="F275" s="24"/>
      <c r="G275" s="25"/>
      <c r="H275" s="25">
        <v>9109043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2011-12-21T11:37:27Z</cp:lastPrinted>
  <dcterms:modified xsi:type="dcterms:W3CDTF">2012-03-01T08:38:26Z</dcterms:modified>
  <cp:category/>
  <cp:version/>
  <cp:contentType/>
  <cp:contentStatus/>
</cp:coreProperties>
</file>