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rkusz1" sheetId="1" r:id="rId1"/>
  </sheets>
  <definedNames>
    <definedName name="_xlnm.Print_Area" localSheetId="0">'Arkusz1'!$A$2:$S$56</definedName>
  </definedNames>
  <calcPr fullCalcOnLoad="1"/>
</workbook>
</file>

<file path=xl/sharedStrings.xml><?xml version="1.0" encoding="utf-8"?>
<sst xmlns="http://schemas.openxmlformats.org/spreadsheetml/2006/main" count="122" uniqueCount="84">
  <si>
    <t>REALIZACJA  INWESTYCJI GMINNYCH  ZA   2017r.</t>
  </si>
  <si>
    <t xml:space="preserve">Załączniki Nr 3 do sprawozdania za 2017r. </t>
  </si>
  <si>
    <t>Lp.</t>
  </si>
  <si>
    <t>Dz.</t>
  </si>
  <si>
    <t>Rozdz.</t>
  </si>
  <si>
    <t xml:space="preserve">Nazwa zadania </t>
  </si>
  <si>
    <t>PLAN NA 2017 r.</t>
  </si>
  <si>
    <t>WYKONANIE ZADAŃ INWESTYCYJNYCH Z  NASTEPUJĄCYCH ŚRODKÓW</t>
  </si>
  <si>
    <t>% 8:5</t>
  </si>
  <si>
    <t>% 8:6</t>
  </si>
  <si>
    <t>% 12:5</t>
  </si>
  <si>
    <t>UWAGI</t>
  </si>
  <si>
    <t>Ogółem:</t>
  </si>
  <si>
    <t>Środki własne i kredyty</t>
  </si>
  <si>
    <t>Inne</t>
  </si>
  <si>
    <t>Własne Gminy</t>
  </si>
  <si>
    <t>Kredytów i pożyczek</t>
  </si>
  <si>
    <t>Inne środki</t>
  </si>
  <si>
    <t>Środków poch. ze środków UE</t>
  </si>
  <si>
    <t>Razem wykonanie:</t>
  </si>
  <si>
    <t>010</t>
  </si>
  <si>
    <t>01010</t>
  </si>
  <si>
    <t>Dokumentacja -Wodociąg Borowski Las</t>
  </si>
  <si>
    <t xml:space="preserve">ROLNICTWO I ŁOWIECTWO </t>
  </si>
  <si>
    <t>60016</t>
  </si>
  <si>
    <t xml:space="preserve">Remont i modernizacja drogi gminnej w Burszewie </t>
  </si>
  <si>
    <t>Budowa drogi w Warpunach (ul.Młynowa)</t>
  </si>
  <si>
    <t xml:space="preserve">Zagospodarowanie części nabrzeża j. Lampackiego , ul. Zamkowa w Sorkwitach </t>
  </si>
  <si>
    <t xml:space="preserve">Przebudowa ul. Jeziornej w Warpunach  </t>
  </si>
  <si>
    <t>Modernizacja drogi osiedlowej w Sorkwitach</t>
  </si>
  <si>
    <t>TRANSPORT I ŁĄCZNOŚĆ</t>
  </si>
  <si>
    <t>700</t>
  </si>
  <si>
    <t>70005</t>
  </si>
  <si>
    <t>Wykup nakładów -Budynek zlewni mleka w msc.  Borowe</t>
  </si>
  <si>
    <t xml:space="preserve">Termomodernizacja obiektów użyteczności publicznej Gminy Sorkwity  wraz z opracowaniem audytów energetycznych </t>
  </si>
  <si>
    <t>Wartość aktu notarialnego -przejęcie nieodpłatne gruntów od ANR w Olsztynie</t>
  </si>
  <si>
    <t>70095</t>
  </si>
  <si>
    <t>Budowa pomostu w msc. Borowe</t>
  </si>
  <si>
    <t>Budowa pomostu w msc. Jełmuń</t>
  </si>
  <si>
    <t xml:space="preserve">Dokumentacja na wykonanie pomostu w Rybnie </t>
  </si>
  <si>
    <t xml:space="preserve">Dokumentacja na wykonanie pomostu w Rozogach </t>
  </si>
  <si>
    <t>Wykonanie placu utwardzonego z polbruku przy wiacie na boisku w Kozłowie</t>
  </si>
  <si>
    <t>Wykonanie placu utwardzonego z polbruku przy wiacie na boisku w Szymanowie</t>
  </si>
  <si>
    <t>Wykonanie placu utwardzonego z polbruku przy wiacie na boisku w Jędrychowie</t>
  </si>
  <si>
    <t>Dokumentacja na wykonanie pomostu w Kozłowie</t>
  </si>
  <si>
    <t>Zakup urządzeń na plac zabaw w Kozarku</t>
  </si>
  <si>
    <t>GOSPODARKA MIESZKANIOWA</t>
  </si>
  <si>
    <t>71035</t>
  </si>
  <si>
    <t xml:space="preserve">Zakup gruntu na powiększenie cmentarza w Rybnie </t>
  </si>
  <si>
    <t>DZIAŁALNOŚĆ USŁUGOWA</t>
  </si>
  <si>
    <t>75023</t>
  </si>
  <si>
    <t>Zakup urządzenia „Firewall” do Urzędu Gminy w Sorkwitach</t>
  </si>
  <si>
    <t>ADMINISTRACJA PUBLICZNA</t>
  </si>
  <si>
    <t>75412</t>
  </si>
  <si>
    <t xml:space="preserve">Termomodernizacja remizy OSP w Gizewie </t>
  </si>
  <si>
    <t>BEZPIECZEŃSTWO PUBLICZNE I OCHRONA PRZECIWPOŻAROWA</t>
  </si>
  <si>
    <t>80101</t>
  </si>
  <si>
    <t>Budowa sali gimnastycznej przy Zespole szkół Zyndaki2</t>
  </si>
  <si>
    <t>Przebudowa sal lekcyjnych w Budynku Gimnazjum w Sorkwitach</t>
  </si>
  <si>
    <t>Wykonanie odwodnienia w Budynku Zespołu Szkół Zyndaki 2</t>
  </si>
  <si>
    <t>Zakup zmywarki do Zespołu Szkół Zyndaki2</t>
  </si>
  <si>
    <t>OŚWIATA I WYCHOWANIE</t>
  </si>
  <si>
    <t>90001</t>
  </si>
  <si>
    <t xml:space="preserve">Budowa kanalizacji sanitarnej w miejscowości Maradki </t>
  </si>
  <si>
    <t>90015</t>
  </si>
  <si>
    <t>Budowa przyłącza elektrycznego w -plac zabaw Stary Gieląd</t>
  </si>
  <si>
    <t>Budowa przyłącza elektrycznego-boisko w Choszczewie</t>
  </si>
  <si>
    <t>90019</t>
  </si>
  <si>
    <t>Budowa przydomowych oczyszczalni ścieków</t>
  </si>
  <si>
    <t>Budowa przyłącza wodociągowego w Kozłowie (do P. Orzoł)</t>
  </si>
  <si>
    <t xml:space="preserve">Budowa wodociągu  Stama- Młynik </t>
  </si>
  <si>
    <t>Wymiana sieci wodociągowej w Sorkwitach</t>
  </si>
  <si>
    <t>Budowa kanalizacji sanitarnej w miejscowości  Pustniki</t>
  </si>
  <si>
    <t>GOSPODARKA KOMUNALNA I OCHRONA ŚRODOWISKA</t>
  </si>
  <si>
    <t>92109</t>
  </si>
  <si>
    <t xml:space="preserve">Termomodernizacja świetlicy wiejskiej w Gizewie oraz modernizacja ogrzewania świetlicy wiejskiej w Rozogach </t>
  </si>
  <si>
    <t xml:space="preserve">Modernizacja ogrzewania świetlicy wiejskiej w Warpunach </t>
  </si>
  <si>
    <t xml:space="preserve">KULTURA I OCHRONA DZIEDZICTWA NARODOWEGO </t>
  </si>
  <si>
    <t>RAZEM</t>
  </si>
  <si>
    <t xml:space="preserve"> </t>
  </si>
  <si>
    <t xml:space="preserve">   </t>
  </si>
  <si>
    <t xml:space="preserve">Wójt Gminy Sorkwity </t>
  </si>
  <si>
    <t xml:space="preserve">  </t>
  </si>
  <si>
    <t xml:space="preserve">Józef Maciejewski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</si>
</sst>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0"/>
    <numFmt numFmtId="168" formatCode="#,##0.00"/>
    <numFmt numFmtId="169" formatCode="0.00"/>
    <numFmt numFmtId="170" formatCode="#,##0"/>
  </numFmts>
  <fonts count="11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b/>
      <i/>
      <sz val="8"/>
      <name val="Arial CE"/>
      <family val="2"/>
    </font>
    <font>
      <sz val="12"/>
      <name val="Arial CE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top"/>
    </xf>
    <xf numFmtId="164" fontId="0" fillId="0" borderId="0" xfId="0" applyAlignment="1">
      <alignment vertical="top"/>
    </xf>
    <xf numFmtId="164" fontId="3" fillId="0" borderId="0" xfId="0" applyFont="1" applyAlignment="1">
      <alignment horizontal="center" vertical="top"/>
    </xf>
    <xf numFmtId="164" fontId="4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top" wrapText="1"/>
    </xf>
    <xf numFmtId="164" fontId="6" fillId="2" borderId="4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shrinkToFit="1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6" fillId="2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7" fillId="2" borderId="13" xfId="0" applyFont="1" applyFill="1" applyBorder="1" applyAlignment="1">
      <alignment horizontal="center" vertical="top" wrapText="1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3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7" fontId="9" fillId="0" borderId="7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vertical="center" wrapText="1"/>
    </xf>
    <xf numFmtId="164" fontId="9" fillId="0" borderId="8" xfId="0" applyFont="1" applyBorder="1" applyAlignment="1">
      <alignment horizontal="center"/>
    </xf>
    <xf numFmtId="168" fontId="9" fillId="0" borderId="8" xfId="0" applyNumberFormat="1" applyFont="1" applyBorder="1" applyAlignment="1">
      <alignment horizontal="right" vertical="center" wrapText="1"/>
    </xf>
    <xf numFmtId="168" fontId="9" fillId="0" borderId="8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right" vertical="center"/>
    </xf>
    <xf numFmtId="169" fontId="9" fillId="0" borderId="8" xfId="0" applyNumberFormat="1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7" fontId="9" fillId="2" borderId="20" xfId="0" applyNumberFormat="1" applyFont="1" applyFill="1" applyBorder="1" applyAlignment="1">
      <alignment horizontal="center"/>
    </xf>
    <xf numFmtId="167" fontId="3" fillId="2" borderId="20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vertical="center" wrapText="1"/>
    </xf>
    <xf numFmtId="164" fontId="9" fillId="0" borderId="20" xfId="0" applyFont="1" applyBorder="1" applyAlignment="1">
      <alignment horizontal="center"/>
    </xf>
    <xf numFmtId="168" fontId="3" fillId="2" borderId="20" xfId="0" applyNumberFormat="1" applyFont="1" applyFill="1" applyBorder="1" applyAlignment="1">
      <alignment horizontal="right" vertical="center" wrapText="1"/>
    </xf>
    <xf numFmtId="169" fontId="3" fillId="2" borderId="20" xfId="0" applyNumberFormat="1" applyFont="1" applyFill="1" applyBorder="1" applyAlignment="1">
      <alignment horizontal="right"/>
    </xf>
    <xf numFmtId="164" fontId="3" fillId="2" borderId="20" xfId="0" applyFont="1" applyFill="1" applyBorder="1" applyAlignment="1">
      <alignment horizontal="right"/>
    </xf>
    <xf numFmtId="167" fontId="9" fillId="0" borderId="21" xfId="0" applyNumberFormat="1" applyFont="1" applyBorder="1" applyAlignment="1">
      <alignment horizontal="center" vertical="center"/>
    </xf>
    <xf numFmtId="167" fontId="9" fillId="0" borderId="18" xfId="0" applyNumberFormat="1" applyFont="1" applyBorder="1" applyAlignment="1">
      <alignment horizontal="center" vertical="center"/>
    </xf>
    <xf numFmtId="164" fontId="9" fillId="0" borderId="18" xfId="0" applyFont="1" applyBorder="1" applyAlignment="1">
      <alignment horizontal="center"/>
    </xf>
    <xf numFmtId="168" fontId="9" fillId="0" borderId="18" xfId="0" applyNumberFormat="1" applyFont="1" applyBorder="1" applyAlignment="1">
      <alignment horizontal="right" vertical="center" wrapText="1"/>
    </xf>
    <xf numFmtId="168" fontId="9" fillId="0" borderId="18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right" vertical="center" wrapText="1"/>
    </xf>
    <xf numFmtId="169" fontId="9" fillId="0" borderId="22" xfId="0" applyNumberFormat="1" applyFont="1" applyBorder="1" applyAlignment="1">
      <alignment horizontal="right"/>
    </xf>
    <xf numFmtId="169" fontId="9" fillId="0" borderId="23" xfId="0" applyNumberFormat="1" applyFont="1" applyBorder="1" applyAlignment="1">
      <alignment horizontal="right"/>
    </xf>
    <xf numFmtId="169" fontId="9" fillId="0" borderId="24" xfId="0" applyNumberFormat="1" applyFont="1" applyBorder="1" applyAlignment="1">
      <alignment horizontal="right"/>
    </xf>
    <xf numFmtId="164" fontId="3" fillId="0" borderId="25" xfId="0" applyFont="1" applyBorder="1" applyAlignment="1">
      <alignment horizontal="right"/>
    </xf>
    <xf numFmtId="168" fontId="9" fillId="0" borderId="26" xfId="0" applyNumberFormat="1" applyFont="1" applyBorder="1" applyAlignment="1">
      <alignment horizontal="right" vertical="center" wrapText="1"/>
    </xf>
    <xf numFmtId="168" fontId="9" fillId="0" borderId="26" xfId="0" applyNumberFormat="1" applyFont="1" applyBorder="1" applyAlignment="1">
      <alignment horizontal="right" vertical="center"/>
    </xf>
    <xf numFmtId="169" fontId="9" fillId="0" borderId="21" xfId="0" applyNumberFormat="1" applyFont="1" applyBorder="1" applyAlignment="1">
      <alignment horizontal="right"/>
    </xf>
    <xf numFmtId="167" fontId="9" fillId="3" borderId="26" xfId="0" applyNumberFormat="1" applyFont="1" applyFill="1" applyBorder="1" applyAlignment="1">
      <alignment horizontal="center"/>
    </xf>
    <xf numFmtId="165" fontId="9" fillId="0" borderId="26" xfId="0" applyNumberFormat="1" applyFont="1" applyBorder="1" applyAlignment="1">
      <alignment vertical="center"/>
    </xf>
    <xf numFmtId="168" fontId="9" fillId="0" borderId="19" xfId="0" applyNumberFormat="1" applyFont="1" applyBorder="1" applyAlignment="1">
      <alignment/>
    </xf>
    <xf numFmtId="168" fontId="9" fillId="3" borderId="26" xfId="0" applyNumberFormat="1" applyFont="1" applyFill="1" applyBorder="1" applyAlignment="1">
      <alignment horizontal="right" vertical="center" wrapText="1"/>
    </xf>
    <xf numFmtId="168" fontId="9" fillId="0" borderId="26" xfId="0" applyNumberFormat="1" applyFont="1" applyBorder="1" applyAlignment="1">
      <alignment horizontal="center"/>
    </xf>
    <xf numFmtId="168" fontId="9" fillId="0" borderId="27" xfId="0" applyNumberFormat="1" applyFont="1" applyBorder="1" applyAlignment="1">
      <alignment horizontal="right" vertical="center"/>
    </xf>
    <xf numFmtId="169" fontId="9" fillId="0" borderId="27" xfId="0" applyNumberFormat="1" applyFont="1" applyBorder="1" applyAlignment="1">
      <alignment horizontal="right" vertical="center"/>
    </xf>
    <xf numFmtId="164" fontId="9" fillId="0" borderId="26" xfId="0" applyFont="1" applyBorder="1" applyAlignment="1">
      <alignment horizontal="right"/>
    </xf>
    <xf numFmtId="165" fontId="9" fillId="0" borderId="19" xfId="0" applyNumberFormat="1" applyFont="1" applyBorder="1" applyAlignment="1">
      <alignment vertical="center"/>
    </xf>
    <xf numFmtId="169" fontId="3" fillId="2" borderId="20" xfId="0" applyNumberFormat="1" applyFont="1" applyFill="1" applyBorder="1" applyAlignment="1">
      <alignment horizontal="right" vertical="center"/>
    </xf>
    <xf numFmtId="167" fontId="9" fillId="3" borderId="28" xfId="0" applyNumberFormat="1" applyFont="1" applyFill="1" applyBorder="1" applyAlignment="1">
      <alignment horizontal="center"/>
    </xf>
    <xf numFmtId="167" fontId="9" fillId="3" borderId="27" xfId="0" applyNumberFormat="1" applyFont="1" applyFill="1" applyBorder="1" applyAlignment="1">
      <alignment horizontal="center"/>
    </xf>
    <xf numFmtId="165" fontId="9" fillId="3" borderId="27" xfId="0" applyNumberFormat="1" applyFont="1" applyFill="1" applyBorder="1" applyAlignment="1">
      <alignment horizontal="center"/>
    </xf>
    <xf numFmtId="164" fontId="9" fillId="0" borderId="27" xfId="0" applyFont="1" applyBorder="1" applyAlignment="1">
      <alignment horizontal="center"/>
    </xf>
    <xf numFmtId="168" fontId="9" fillId="3" borderId="27" xfId="0" applyNumberFormat="1" applyFont="1" applyFill="1" applyBorder="1" applyAlignment="1">
      <alignment horizontal="right" vertical="center" wrapText="1"/>
    </xf>
    <xf numFmtId="168" fontId="9" fillId="0" borderId="27" xfId="0" applyNumberFormat="1" applyFont="1" applyBorder="1" applyAlignment="1">
      <alignment horizontal="center"/>
    </xf>
    <xf numFmtId="168" fontId="9" fillId="0" borderId="27" xfId="0" applyNumberFormat="1" applyFont="1" applyBorder="1" applyAlignment="1">
      <alignment horizontal="right"/>
    </xf>
    <xf numFmtId="169" fontId="9" fillId="0" borderId="29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 horizontal="right"/>
    </xf>
    <xf numFmtId="169" fontId="9" fillId="0" borderId="30" xfId="0" applyNumberFormat="1" applyFont="1" applyBorder="1" applyAlignment="1">
      <alignment horizontal="right"/>
    </xf>
    <xf numFmtId="164" fontId="9" fillId="0" borderId="31" xfId="0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9" fontId="9" fillId="0" borderId="20" xfId="0" applyNumberFormat="1" applyFont="1" applyBorder="1" applyAlignment="1">
      <alignment horizontal="right"/>
    </xf>
    <xf numFmtId="168" fontId="9" fillId="0" borderId="19" xfId="0" applyNumberFormat="1" applyFont="1" applyBorder="1" applyAlignment="1">
      <alignment wrapText="1"/>
    </xf>
    <xf numFmtId="169" fontId="9" fillId="0" borderId="26" xfId="0" applyNumberFormat="1" applyFont="1" applyBorder="1" applyAlignment="1">
      <alignment horizontal="right" vertical="center"/>
    </xf>
    <xf numFmtId="164" fontId="0" fillId="0" borderId="13" xfId="0" applyBorder="1" applyAlignment="1">
      <alignment/>
    </xf>
    <xf numFmtId="164" fontId="0" fillId="0" borderId="0" xfId="0" applyBorder="1" applyAlignment="1">
      <alignment/>
    </xf>
    <xf numFmtId="168" fontId="10" fillId="0" borderId="19" xfId="0" applyNumberFormat="1" applyFont="1" applyBorder="1" applyAlignment="1">
      <alignment horizontal="right" wrapText="1"/>
    </xf>
    <xf numFmtId="165" fontId="9" fillId="2" borderId="20" xfId="0" applyNumberFormat="1" applyFont="1" applyFill="1" applyBorder="1" applyAlignment="1">
      <alignment horizontal="center"/>
    </xf>
    <xf numFmtId="165" fontId="9" fillId="3" borderId="26" xfId="0" applyNumberFormat="1" applyFont="1" applyFill="1" applyBorder="1" applyAlignment="1">
      <alignment horizontal="center"/>
    </xf>
    <xf numFmtId="168" fontId="9" fillId="0" borderId="32" xfId="0" applyNumberFormat="1" applyFont="1" applyBorder="1" applyAlignment="1">
      <alignment horizontal="right" vertical="center"/>
    </xf>
    <xf numFmtId="169" fontId="9" fillId="0" borderId="33" xfId="0" applyNumberFormat="1" applyFont="1" applyBorder="1" applyAlignment="1">
      <alignment horizontal="right" vertical="center"/>
    </xf>
    <xf numFmtId="169" fontId="9" fillId="0" borderId="34" xfId="0" applyNumberFormat="1" applyFont="1" applyBorder="1" applyAlignment="1">
      <alignment horizontal="right" vertical="center"/>
    </xf>
    <xf numFmtId="169" fontId="9" fillId="0" borderId="35" xfId="0" applyNumberFormat="1" applyFont="1" applyBorder="1" applyAlignment="1">
      <alignment horizontal="right" vertical="center"/>
    </xf>
    <xf numFmtId="164" fontId="3" fillId="0" borderId="36" xfId="0" applyFont="1" applyBorder="1" applyAlignment="1">
      <alignment horizontal="right"/>
    </xf>
    <xf numFmtId="167" fontId="3" fillId="2" borderId="1" xfId="0" applyNumberFormat="1" applyFont="1" applyFill="1" applyBorder="1" applyAlignment="1">
      <alignment horizontal="center"/>
    </xf>
    <xf numFmtId="167" fontId="3" fillId="2" borderId="2" xfId="0" applyNumberFormat="1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vertical="center" wrapText="1"/>
    </xf>
    <xf numFmtId="164" fontId="9" fillId="0" borderId="14" xfId="0" applyFont="1" applyBorder="1" applyAlignment="1">
      <alignment horizontal="center"/>
    </xf>
    <xf numFmtId="168" fontId="3" fillId="2" borderId="1" xfId="0" applyNumberFormat="1" applyFont="1" applyFill="1" applyBorder="1" applyAlignment="1">
      <alignment horizontal="right" vertical="center" wrapText="1"/>
    </xf>
    <xf numFmtId="164" fontId="3" fillId="2" borderId="16" xfId="0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center" vertical="center"/>
    </xf>
    <xf numFmtId="164" fontId="3" fillId="5" borderId="17" xfId="0" applyFont="1" applyFill="1" applyBorder="1" applyAlignment="1">
      <alignment horizontal="center"/>
    </xf>
    <xf numFmtId="168" fontId="3" fillId="4" borderId="1" xfId="0" applyNumberFormat="1" applyFont="1" applyFill="1" applyBorder="1" applyAlignment="1">
      <alignment horizontal="right" vertical="center" wrapText="1"/>
    </xf>
    <xf numFmtId="169" fontId="3" fillId="4" borderId="20" xfId="0" applyNumberFormat="1" applyFont="1" applyFill="1" applyBorder="1" applyAlignment="1">
      <alignment horizontal="right" vertical="center"/>
    </xf>
    <xf numFmtId="170" fontId="3" fillId="4" borderId="16" xfId="0" applyNumberFormat="1" applyFont="1" applyFill="1" applyBorder="1" applyAlignment="1">
      <alignment horizontal="right" vertical="center" wrapText="1"/>
    </xf>
    <xf numFmtId="165" fontId="3" fillId="3" borderId="0" xfId="0" applyNumberFormat="1" applyFont="1" applyFill="1" applyBorder="1" applyAlignment="1">
      <alignment horizontal="center" vertical="center"/>
    </xf>
    <xf numFmtId="164" fontId="3" fillId="6" borderId="0" xfId="0" applyFont="1" applyFill="1" applyBorder="1" applyAlignment="1">
      <alignment horizontal="center"/>
    </xf>
    <xf numFmtId="170" fontId="3" fillId="3" borderId="0" xfId="0" applyNumberFormat="1" applyFont="1" applyFill="1" applyBorder="1" applyAlignment="1">
      <alignment horizontal="right" vertical="center" wrapText="1"/>
    </xf>
    <xf numFmtId="164" fontId="3" fillId="6" borderId="0" xfId="0" applyFont="1" applyFill="1" applyBorder="1" applyAlignment="1">
      <alignment horizontal="center" vertical="center"/>
    </xf>
    <xf numFmtId="170" fontId="3" fillId="3" borderId="0" xfId="0" applyNumberFormat="1" applyFont="1" applyFill="1" applyBorder="1" applyAlignment="1">
      <alignment horizontal="right" vertical="center"/>
    </xf>
    <xf numFmtId="169" fontId="3" fillId="3" borderId="0" xfId="0" applyNumberFormat="1" applyFont="1" applyFill="1" applyBorder="1" applyAlignment="1">
      <alignment horizontal="right" vertical="center"/>
    </xf>
    <xf numFmtId="164" fontId="9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tabSelected="1" view="pageBreakPreview" zoomScale="85" zoomScaleNormal="75" zoomScaleSheetLayoutView="85" workbookViewId="0" topLeftCell="H37">
      <selection activeCell="O38" sqref="O38:Q38"/>
    </sheetView>
  </sheetViews>
  <sheetFormatPr defaultColWidth="9.00390625" defaultRowHeight="12.75"/>
  <cols>
    <col min="1" max="1" width="4.25390625" style="0" customWidth="1"/>
    <col min="2" max="2" width="5.625" style="0" customWidth="1"/>
    <col min="3" max="3" width="8.875" style="1" customWidth="1"/>
    <col min="4" max="4" width="51.625" style="0" customWidth="1"/>
    <col min="5" max="5" width="0" style="0" hidden="1" customWidth="1"/>
    <col min="6" max="6" width="18.125" style="0" customWidth="1"/>
    <col min="7" max="7" width="18.00390625" style="0" customWidth="1"/>
    <col min="8" max="8" width="15.625" style="0" customWidth="1"/>
    <col min="9" max="9" width="15.00390625" style="0" customWidth="1"/>
    <col min="10" max="10" width="0" style="0" hidden="1" customWidth="1"/>
    <col min="11" max="11" width="15.25390625" style="0" customWidth="1"/>
    <col min="12" max="12" width="13.75390625" style="0" customWidth="1"/>
    <col min="13" max="13" width="15.375" style="0" customWidth="1"/>
    <col min="14" max="14" width="16.375" style="0" customWidth="1"/>
    <col min="15" max="15" width="11.75390625" style="2" customWidth="1"/>
    <col min="16" max="16" width="11.625" style="2" customWidth="1"/>
    <col min="17" max="17" width="11.25390625" style="2" customWidth="1"/>
    <col min="18" max="18" width="26.00390625" style="0" customWidth="1"/>
    <col min="19" max="19" width="4.00390625" style="0" customWidth="1"/>
  </cols>
  <sheetData>
    <row r="2" spans="1:19" s="4" customFormat="1" ht="2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3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</v>
      </c>
      <c r="O3" s="5"/>
      <c r="Q3" s="5"/>
      <c r="R3" s="5"/>
      <c r="S3" s="5"/>
    </row>
    <row r="4" spans="1:18" s="4" customFormat="1" ht="16.5" customHeight="1">
      <c r="A4" s="6" t="s">
        <v>2</v>
      </c>
      <c r="B4" s="7" t="s">
        <v>3</v>
      </c>
      <c r="C4" s="8" t="s">
        <v>4</v>
      </c>
      <c r="D4" s="9" t="s">
        <v>5</v>
      </c>
      <c r="E4" s="10"/>
      <c r="F4" s="11" t="s">
        <v>6</v>
      </c>
      <c r="G4" s="11"/>
      <c r="H4" s="11"/>
      <c r="I4" s="12" t="s">
        <v>7</v>
      </c>
      <c r="J4" s="12"/>
      <c r="K4" s="12"/>
      <c r="L4" s="12"/>
      <c r="M4" s="12"/>
      <c r="N4" s="12"/>
      <c r="O4" s="13" t="s">
        <v>8</v>
      </c>
      <c r="P4" s="14" t="s">
        <v>9</v>
      </c>
      <c r="Q4" s="15" t="s">
        <v>10</v>
      </c>
      <c r="R4" s="16" t="s">
        <v>11</v>
      </c>
    </row>
    <row r="5" spans="1:18" s="4" customFormat="1" ht="18" customHeight="1">
      <c r="A5" s="6"/>
      <c r="B5" s="7"/>
      <c r="C5" s="8"/>
      <c r="D5" s="9"/>
      <c r="E5" s="10"/>
      <c r="F5" s="17" t="s">
        <v>12</v>
      </c>
      <c r="G5" s="18" t="s">
        <v>13</v>
      </c>
      <c r="H5" s="19" t="s">
        <v>14</v>
      </c>
      <c r="I5" s="20" t="s">
        <v>15</v>
      </c>
      <c r="J5" s="20"/>
      <c r="K5" s="21" t="s">
        <v>16</v>
      </c>
      <c r="L5" s="21" t="s">
        <v>17</v>
      </c>
      <c r="M5" s="21" t="s">
        <v>18</v>
      </c>
      <c r="N5" s="22" t="s">
        <v>19</v>
      </c>
      <c r="O5" s="13"/>
      <c r="P5" s="14"/>
      <c r="Q5" s="15"/>
      <c r="R5" s="16"/>
    </row>
    <row r="6" spans="1:18" s="4" customFormat="1" ht="21.75" customHeight="1">
      <c r="A6" s="6"/>
      <c r="B6" s="7"/>
      <c r="C6" s="8"/>
      <c r="D6" s="9"/>
      <c r="E6" s="23"/>
      <c r="F6" s="17"/>
      <c r="G6" s="18"/>
      <c r="H6" s="19"/>
      <c r="I6" s="20"/>
      <c r="J6" s="20"/>
      <c r="K6" s="21"/>
      <c r="L6" s="21"/>
      <c r="M6" s="21"/>
      <c r="N6" s="22"/>
      <c r="O6" s="13"/>
      <c r="P6" s="14"/>
      <c r="Q6" s="15"/>
      <c r="R6" s="16"/>
    </row>
    <row r="7" spans="1:18" ht="11.25" customHeight="1">
      <c r="A7" s="24">
        <v>1</v>
      </c>
      <c r="B7" s="25">
        <v>2</v>
      </c>
      <c r="C7" s="26">
        <v>3</v>
      </c>
      <c r="D7" s="27">
        <v>4</v>
      </c>
      <c r="E7" s="28"/>
      <c r="F7" s="24">
        <v>5</v>
      </c>
      <c r="G7" s="29">
        <v>6</v>
      </c>
      <c r="H7" s="30">
        <v>7</v>
      </c>
      <c r="I7" s="31">
        <v>8</v>
      </c>
      <c r="J7" s="25"/>
      <c r="K7" s="32">
        <v>9</v>
      </c>
      <c r="L7" s="33">
        <v>10</v>
      </c>
      <c r="M7" s="27">
        <v>11</v>
      </c>
      <c r="N7" s="34">
        <v>12</v>
      </c>
      <c r="O7" s="35">
        <v>13</v>
      </c>
      <c r="P7" s="36">
        <v>14</v>
      </c>
      <c r="Q7" s="37">
        <v>15</v>
      </c>
      <c r="R7" s="38">
        <v>16</v>
      </c>
    </row>
    <row r="8" spans="1:18" ht="30.75" customHeight="1">
      <c r="A8" s="39">
        <v>1</v>
      </c>
      <c r="B8" s="40" t="s">
        <v>20</v>
      </c>
      <c r="C8" s="40" t="s">
        <v>21</v>
      </c>
      <c r="D8" s="41" t="s">
        <v>22</v>
      </c>
      <c r="E8" s="42"/>
      <c r="F8" s="43">
        <v>12000</v>
      </c>
      <c r="G8" s="43">
        <v>12000</v>
      </c>
      <c r="H8" s="43">
        <v>0</v>
      </c>
      <c r="I8" s="43">
        <v>11439</v>
      </c>
      <c r="J8" s="44"/>
      <c r="K8" s="43">
        <v>0</v>
      </c>
      <c r="L8" s="43">
        <v>0</v>
      </c>
      <c r="M8" s="43">
        <v>0</v>
      </c>
      <c r="N8" s="45">
        <f>SUM(I8:M8)</f>
        <v>11439</v>
      </c>
      <c r="O8" s="46">
        <f aca="true" t="shared" si="0" ref="O8:O10">I8*100/F8</f>
        <v>95.325</v>
      </c>
      <c r="P8" s="46">
        <f aca="true" t="shared" si="1" ref="P8:P10">I8*100/G8</f>
        <v>95.325</v>
      </c>
      <c r="Q8" s="46">
        <f aca="true" t="shared" si="2" ref="Q8:Q10">N8*100/F8</f>
        <v>95.325</v>
      </c>
      <c r="R8" s="47"/>
    </row>
    <row r="9" spans="1:18" ht="28.5" customHeight="1">
      <c r="A9" s="48"/>
      <c r="B9" s="49">
        <v>600</v>
      </c>
      <c r="C9" s="50"/>
      <c r="D9" s="51" t="s">
        <v>23</v>
      </c>
      <c r="E9" s="52"/>
      <c r="F9" s="53">
        <f>SUM(F8:F8)</f>
        <v>12000</v>
      </c>
      <c r="G9" s="53">
        <f>SUM(G8:G8)</f>
        <v>12000</v>
      </c>
      <c r="H9" s="53">
        <f>SUM(H8:H8)</f>
        <v>0</v>
      </c>
      <c r="I9" s="53">
        <f>SUM(I8:I8)</f>
        <v>11439</v>
      </c>
      <c r="J9" s="53">
        <f>SUM(J7:J8)</f>
        <v>0</v>
      </c>
      <c r="K9" s="53">
        <f>SUM(K8:K8)</f>
        <v>0</v>
      </c>
      <c r="L9" s="53">
        <f>SUM(L8:L8)</f>
        <v>0</v>
      </c>
      <c r="M9" s="53">
        <f>SUM(M8:M8)</f>
        <v>0</v>
      </c>
      <c r="N9" s="53">
        <f>SUM(N8:N8)</f>
        <v>11439</v>
      </c>
      <c r="O9" s="54">
        <f t="shared" si="0"/>
        <v>95.325</v>
      </c>
      <c r="P9" s="54">
        <f t="shared" si="1"/>
        <v>95.325</v>
      </c>
      <c r="Q9" s="54">
        <f t="shared" si="2"/>
        <v>95.325</v>
      </c>
      <c r="R9" s="55"/>
    </row>
    <row r="10" spans="1:18" ht="34.5" customHeight="1">
      <c r="A10" s="56">
        <v>2</v>
      </c>
      <c r="B10" s="57">
        <v>600</v>
      </c>
      <c r="C10" s="40" t="s">
        <v>24</v>
      </c>
      <c r="D10" s="41" t="s">
        <v>25</v>
      </c>
      <c r="E10" s="58"/>
      <c r="F10" s="59">
        <v>177732.4</v>
      </c>
      <c r="G10" s="59">
        <v>107732.4</v>
      </c>
      <c r="H10" s="59">
        <v>70000</v>
      </c>
      <c r="I10" s="59">
        <v>107732.4</v>
      </c>
      <c r="J10" s="60"/>
      <c r="K10" s="61">
        <v>0</v>
      </c>
      <c r="L10" s="61">
        <v>70000</v>
      </c>
      <c r="M10" s="61">
        <v>0</v>
      </c>
      <c r="N10" s="45">
        <f aca="true" t="shared" si="3" ref="N10:N14">SUM(I10:M10)</f>
        <v>177732.4</v>
      </c>
      <c r="O10" s="62">
        <f t="shared" si="0"/>
        <v>60.61494696521287</v>
      </c>
      <c r="P10" s="63">
        <f t="shared" si="1"/>
        <v>100</v>
      </c>
      <c r="Q10" s="64">
        <f t="shared" si="2"/>
        <v>100</v>
      </c>
      <c r="R10" s="65"/>
    </row>
    <row r="11" spans="1:18" ht="34.5" customHeight="1">
      <c r="A11" s="56">
        <v>3</v>
      </c>
      <c r="B11" s="57">
        <v>600</v>
      </c>
      <c r="C11" s="40" t="s">
        <v>24</v>
      </c>
      <c r="D11" s="41" t="s">
        <v>26</v>
      </c>
      <c r="E11" s="58"/>
      <c r="F11" s="59">
        <v>1000</v>
      </c>
      <c r="G11" s="59">
        <v>1000</v>
      </c>
      <c r="H11" s="59"/>
      <c r="I11" s="59">
        <v>0</v>
      </c>
      <c r="J11" s="60"/>
      <c r="K11" s="66">
        <v>0</v>
      </c>
      <c r="L11" s="66">
        <v>0</v>
      </c>
      <c r="M11" s="66">
        <v>0</v>
      </c>
      <c r="N11" s="67">
        <f t="shared" si="3"/>
        <v>0</v>
      </c>
      <c r="O11" s="68"/>
      <c r="P11" s="63"/>
      <c r="Q11" s="64"/>
      <c r="R11" s="65"/>
    </row>
    <row r="12" spans="1:18" ht="42.75" customHeight="1">
      <c r="A12" s="56">
        <v>4</v>
      </c>
      <c r="B12" s="57">
        <v>600</v>
      </c>
      <c r="C12" s="40" t="s">
        <v>24</v>
      </c>
      <c r="D12" s="41" t="s">
        <v>27</v>
      </c>
      <c r="E12" s="58"/>
      <c r="F12" s="59">
        <v>372000</v>
      </c>
      <c r="G12" s="59">
        <v>144358</v>
      </c>
      <c r="H12" s="59">
        <v>227642</v>
      </c>
      <c r="I12" s="59">
        <v>22000</v>
      </c>
      <c r="J12" s="60"/>
      <c r="K12" s="66">
        <v>0</v>
      </c>
      <c r="L12" s="66">
        <v>0</v>
      </c>
      <c r="M12" s="66">
        <v>0</v>
      </c>
      <c r="N12" s="67">
        <f t="shared" si="3"/>
        <v>22000</v>
      </c>
      <c r="O12" s="68">
        <f aca="true" t="shared" si="4" ref="O12:O13">I12*100/F12</f>
        <v>5.913978494623656</v>
      </c>
      <c r="P12" s="63">
        <f aca="true" t="shared" si="5" ref="P12:P13">I12*100/G12</f>
        <v>15.239889718616219</v>
      </c>
      <c r="Q12" s="64">
        <f aca="true" t="shared" si="6" ref="Q12:Q13">N12*100/F12</f>
        <v>5.913978494623656</v>
      </c>
      <c r="R12" s="65"/>
    </row>
    <row r="13" spans="1:18" ht="25.5" customHeight="1">
      <c r="A13" s="56">
        <v>5</v>
      </c>
      <c r="B13" s="57">
        <v>600</v>
      </c>
      <c r="C13" s="40" t="s">
        <v>24</v>
      </c>
      <c r="D13" s="41" t="s">
        <v>28</v>
      </c>
      <c r="E13" s="58"/>
      <c r="F13" s="59">
        <v>277130</v>
      </c>
      <c r="G13" s="59">
        <v>130864</v>
      </c>
      <c r="H13" s="59">
        <v>146266</v>
      </c>
      <c r="I13" s="59">
        <v>100792.09</v>
      </c>
      <c r="J13" s="60"/>
      <c r="K13" s="66">
        <v>0</v>
      </c>
      <c r="L13" s="66">
        <v>0</v>
      </c>
      <c r="M13" s="66">
        <v>176337.64</v>
      </c>
      <c r="N13" s="67">
        <f t="shared" si="3"/>
        <v>277129.73</v>
      </c>
      <c r="O13" s="68">
        <f t="shared" si="4"/>
        <v>36.36996716342511</v>
      </c>
      <c r="P13" s="63">
        <f t="shared" si="5"/>
        <v>77.0204869177161</v>
      </c>
      <c r="Q13" s="64">
        <f t="shared" si="6"/>
        <v>99.99990257279977</v>
      </c>
      <c r="R13" s="65"/>
    </row>
    <row r="14" spans="1:18" ht="25.5" customHeight="1">
      <c r="A14" s="56">
        <v>6</v>
      </c>
      <c r="B14" s="57">
        <v>600</v>
      </c>
      <c r="C14" s="40" t="s">
        <v>24</v>
      </c>
      <c r="D14" s="41" t="s">
        <v>29</v>
      </c>
      <c r="E14" s="58"/>
      <c r="F14" s="59">
        <v>28000</v>
      </c>
      <c r="G14" s="59">
        <v>28000</v>
      </c>
      <c r="H14" s="59"/>
      <c r="I14" s="59">
        <v>27999.34</v>
      </c>
      <c r="J14" s="60"/>
      <c r="K14" s="66"/>
      <c r="L14" s="66"/>
      <c r="M14" s="66"/>
      <c r="N14" s="67">
        <f t="shared" si="3"/>
        <v>27999.34</v>
      </c>
      <c r="O14" s="68"/>
      <c r="P14" s="63"/>
      <c r="Q14" s="64"/>
      <c r="R14" s="65"/>
    </row>
    <row r="15" spans="1:18" ht="15.75" customHeight="1">
      <c r="A15" s="48"/>
      <c r="B15" s="49">
        <v>600</v>
      </c>
      <c r="C15" s="50"/>
      <c r="D15" s="51" t="s">
        <v>30</v>
      </c>
      <c r="E15" s="52"/>
      <c r="F15" s="53">
        <f>SUM(F10:F14)</f>
        <v>855862.4</v>
      </c>
      <c r="G15" s="53">
        <f>SUM(G10:G14)</f>
        <v>411954.4</v>
      </c>
      <c r="H15" s="53">
        <f>SUM(H10:H14)</f>
        <v>443908</v>
      </c>
      <c r="I15" s="53">
        <f>SUM(I10:I14)</f>
        <v>258523.83</v>
      </c>
      <c r="J15" s="53">
        <f>SUM(J10:J10)</f>
        <v>0</v>
      </c>
      <c r="K15" s="53">
        <f>SUM(K10:K14)</f>
        <v>0</v>
      </c>
      <c r="L15" s="53">
        <f>SUM(L10:L14)</f>
        <v>70000</v>
      </c>
      <c r="M15" s="53">
        <f>SUM(M10:M14)</f>
        <v>176337.64</v>
      </c>
      <c r="N15" s="53">
        <f>SUM(N10:N14)</f>
        <v>504861.47000000003</v>
      </c>
      <c r="O15" s="54">
        <f aca="true" t="shared" si="7" ref="O15:O17">I15*100/F15</f>
        <v>30.2062375914633</v>
      </c>
      <c r="P15" s="54">
        <f aca="true" t="shared" si="8" ref="P15:P17">I15*100/G15</f>
        <v>62.75544817581751</v>
      </c>
      <c r="Q15" s="54">
        <f aca="true" t="shared" si="9" ref="Q15:Q17">N15*100/F15</f>
        <v>58.988625975390434</v>
      </c>
      <c r="R15" s="55"/>
    </row>
    <row r="16" spans="1:18" ht="36.75" customHeight="1">
      <c r="A16" s="69">
        <v>6</v>
      </c>
      <c r="B16" s="70" t="s">
        <v>31</v>
      </c>
      <c r="C16" s="70" t="s">
        <v>32</v>
      </c>
      <c r="D16" s="41" t="s">
        <v>33</v>
      </c>
      <c r="E16" s="70" t="s">
        <v>32</v>
      </c>
      <c r="F16" s="71">
        <v>10000</v>
      </c>
      <c r="G16" s="71">
        <v>10000</v>
      </c>
      <c r="H16" s="72">
        <v>0</v>
      </c>
      <c r="I16" s="72">
        <v>10000</v>
      </c>
      <c r="J16" s="73"/>
      <c r="K16" s="72">
        <v>0</v>
      </c>
      <c r="L16" s="72">
        <v>0</v>
      </c>
      <c r="M16" s="72">
        <v>0</v>
      </c>
      <c r="N16" s="74">
        <f aca="true" t="shared" si="10" ref="N16:N27">SUM(I16:M16)</f>
        <v>10000</v>
      </c>
      <c r="O16" s="75">
        <f t="shared" si="7"/>
        <v>100</v>
      </c>
      <c r="P16" s="75">
        <f t="shared" si="8"/>
        <v>100</v>
      </c>
      <c r="Q16" s="75">
        <f t="shared" si="9"/>
        <v>100</v>
      </c>
      <c r="R16" s="76"/>
    </row>
    <row r="17" spans="1:18" ht="51.75" customHeight="1">
      <c r="A17" s="69">
        <v>6</v>
      </c>
      <c r="B17" s="70" t="s">
        <v>31</v>
      </c>
      <c r="C17" s="70" t="s">
        <v>32</v>
      </c>
      <c r="D17" s="41" t="s">
        <v>34</v>
      </c>
      <c r="E17" s="70" t="s">
        <v>32</v>
      </c>
      <c r="F17" s="71">
        <v>1000</v>
      </c>
      <c r="G17" s="71">
        <v>1000</v>
      </c>
      <c r="H17" s="72">
        <v>0</v>
      </c>
      <c r="I17" s="72">
        <v>0</v>
      </c>
      <c r="J17" s="73"/>
      <c r="K17" s="72">
        <v>0</v>
      </c>
      <c r="L17" s="72">
        <v>0</v>
      </c>
      <c r="M17" s="72">
        <v>0</v>
      </c>
      <c r="N17" s="74">
        <f t="shared" si="10"/>
        <v>0</v>
      </c>
      <c r="O17" s="75">
        <f t="shared" si="7"/>
        <v>0</v>
      </c>
      <c r="P17" s="75">
        <f t="shared" si="8"/>
        <v>0</v>
      </c>
      <c r="Q17" s="75">
        <f t="shared" si="9"/>
        <v>0</v>
      </c>
      <c r="R17" s="76"/>
    </row>
    <row r="18" spans="1:18" ht="37.5" customHeight="1">
      <c r="A18" s="69"/>
      <c r="B18" s="70" t="s">
        <v>31</v>
      </c>
      <c r="C18" s="70" t="s">
        <v>32</v>
      </c>
      <c r="D18" s="41" t="s">
        <v>35</v>
      </c>
      <c r="E18" s="70"/>
      <c r="F18" s="71">
        <v>1886</v>
      </c>
      <c r="G18" s="71">
        <v>1886</v>
      </c>
      <c r="H18" s="72">
        <v>0</v>
      </c>
      <c r="I18" s="72">
        <v>1886</v>
      </c>
      <c r="J18" s="73"/>
      <c r="K18" s="72">
        <v>0</v>
      </c>
      <c r="L18" s="72">
        <v>0</v>
      </c>
      <c r="M18" s="72">
        <v>0</v>
      </c>
      <c r="N18" s="74">
        <f t="shared" si="10"/>
        <v>1886</v>
      </c>
      <c r="O18" s="75"/>
      <c r="P18" s="75"/>
      <c r="Q18" s="75"/>
      <c r="R18" s="76"/>
    </row>
    <row r="19" spans="1:18" ht="26.25" customHeight="1">
      <c r="A19" s="69"/>
      <c r="B19" s="70" t="s">
        <v>31</v>
      </c>
      <c r="C19" s="70" t="s">
        <v>36</v>
      </c>
      <c r="D19" s="41" t="s">
        <v>37</v>
      </c>
      <c r="E19" s="70"/>
      <c r="F19" s="71">
        <v>1000</v>
      </c>
      <c r="G19" s="71">
        <v>1000</v>
      </c>
      <c r="H19" s="72">
        <v>0</v>
      </c>
      <c r="I19" s="72">
        <v>0</v>
      </c>
      <c r="J19" s="73"/>
      <c r="K19" s="72">
        <v>0</v>
      </c>
      <c r="L19" s="72">
        <v>0</v>
      </c>
      <c r="M19" s="72">
        <v>0</v>
      </c>
      <c r="N19" s="74">
        <f t="shared" si="10"/>
        <v>0</v>
      </c>
      <c r="O19" s="75"/>
      <c r="P19" s="75"/>
      <c r="Q19" s="75"/>
      <c r="R19" s="76"/>
    </row>
    <row r="20" spans="1:18" ht="26.25" customHeight="1">
      <c r="A20" s="69"/>
      <c r="B20" s="70" t="s">
        <v>31</v>
      </c>
      <c r="C20" s="70" t="s">
        <v>36</v>
      </c>
      <c r="D20" s="41" t="s">
        <v>38</v>
      </c>
      <c r="E20" s="70"/>
      <c r="F20" s="71">
        <v>1000</v>
      </c>
      <c r="G20" s="71">
        <v>1000</v>
      </c>
      <c r="H20" s="72">
        <v>0</v>
      </c>
      <c r="I20" s="72">
        <v>0</v>
      </c>
      <c r="J20" s="73"/>
      <c r="K20" s="72">
        <v>0</v>
      </c>
      <c r="L20" s="72">
        <v>0</v>
      </c>
      <c r="M20" s="72">
        <v>0</v>
      </c>
      <c r="N20" s="74">
        <f t="shared" si="10"/>
        <v>0</v>
      </c>
      <c r="O20" s="75"/>
      <c r="P20" s="75"/>
      <c r="Q20" s="75"/>
      <c r="R20" s="76"/>
    </row>
    <row r="21" spans="1:18" ht="26.25" customHeight="1">
      <c r="A21" s="69"/>
      <c r="B21" s="70" t="s">
        <v>31</v>
      </c>
      <c r="C21" s="70" t="s">
        <v>36</v>
      </c>
      <c r="D21" s="41" t="s">
        <v>39</v>
      </c>
      <c r="E21" s="70"/>
      <c r="F21" s="71">
        <v>8000</v>
      </c>
      <c r="G21" s="71">
        <v>8000</v>
      </c>
      <c r="H21" s="72">
        <v>0</v>
      </c>
      <c r="I21" s="72">
        <v>8000</v>
      </c>
      <c r="J21" s="73"/>
      <c r="K21" s="72">
        <v>0</v>
      </c>
      <c r="L21" s="72">
        <v>0</v>
      </c>
      <c r="M21" s="72">
        <v>0</v>
      </c>
      <c r="N21" s="74">
        <f t="shared" si="10"/>
        <v>8000</v>
      </c>
      <c r="O21" s="75"/>
      <c r="P21" s="75"/>
      <c r="Q21" s="75"/>
      <c r="R21" s="76"/>
    </row>
    <row r="22" spans="1:18" ht="42" customHeight="1">
      <c r="A22" s="69">
        <v>7</v>
      </c>
      <c r="B22" s="70" t="s">
        <v>31</v>
      </c>
      <c r="C22" s="77" t="s">
        <v>32</v>
      </c>
      <c r="D22" s="41" t="s">
        <v>40</v>
      </c>
      <c r="E22" s="77" t="s">
        <v>32</v>
      </c>
      <c r="F22" s="71">
        <v>5800</v>
      </c>
      <c r="G22" s="71">
        <v>5800</v>
      </c>
      <c r="H22" s="72">
        <v>0</v>
      </c>
      <c r="I22" s="72">
        <v>0</v>
      </c>
      <c r="J22" s="73"/>
      <c r="K22" s="72">
        <v>0</v>
      </c>
      <c r="L22" s="72">
        <v>0</v>
      </c>
      <c r="M22" s="72">
        <v>0</v>
      </c>
      <c r="N22" s="74">
        <f t="shared" si="10"/>
        <v>0</v>
      </c>
      <c r="O22" s="75">
        <f aca="true" t="shared" si="11" ref="O22:O23">I22*100/F22</f>
        <v>0</v>
      </c>
      <c r="P22" s="75">
        <f aca="true" t="shared" si="12" ref="P22:P23">I22*100/G22</f>
        <v>0</v>
      </c>
      <c r="Q22" s="75">
        <f aca="true" t="shared" si="13" ref="Q22:Q23">N22*100/F22</f>
        <v>0</v>
      </c>
      <c r="R22" s="76"/>
    </row>
    <row r="23" spans="1:18" ht="42" customHeight="1">
      <c r="A23" s="69">
        <v>9</v>
      </c>
      <c r="B23" s="70" t="s">
        <v>31</v>
      </c>
      <c r="C23" s="70" t="s">
        <v>36</v>
      </c>
      <c r="D23" s="41" t="s">
        <v>41</v>
      </c>
      <c r="E23" s="70" t="s">
        <v>36</v>
      </c>
      <c r="F23" s="71">
        <v>8000</v>
      </c>
      <c r="G23" s="71">
        <v>8000</v>
      </c>
      <c r="H23" s="72">
        <v>0</v>
      </c>
      <c r="I23" s="72">
        <v>7845.5</v>
      </c>
      <c r="J23" s="73"/>
      <c r="K23" s="72">
        <v>0</v>
      </c>
      <c r="L23" s="72">
        <v>0</v>
      </c>
      <c r="M23" s="72">
        <v>0</v>
      </c>
      <c r="N23" s="74">
        <f t="shared" si="10"/>
        <v>7845.5</v>
      </c>
      <c r="O23" s="75">
        <f t="shared" si="11"/>
        <v>98.06875</v>
      </c>
      <c r="P23" s="75">
        <f t="shared" si="12"/>
        <v>98.06875</v>
      </c>
      <c r="Q23" s="75">
        <f t="shared" si="13"/>
        <v>98.06875</v>
      </c>
      <c r="R23" s="76"/>
    </row>
    <row r="24" spans="1:18" ht="38.25" customHeight="1">
      <c r="A24" s="69">
        <v>10</v>
      </c>
      <c r="B24" s="70" t="s">
        <v>31</v>
      </c>
      <c r="C24" s="70" t="s">
        <v>36</v>
      </c>
      <c r="D24" s="41" t="s">
        <v>42</v>
      </c>
      <c r="E24" s="70"/>
      <c r="F24" s="71">
        <v>8000</v>
      </c>
      <c r="G24" s="71">
        <v>8000</v>
      </c>
      <c r="H24" s="72">
        <v>0</v>
      </c>
      <c r="I24" s="72">
        <v>7355.67</v>
      </c>
      <c r="J24" s="73"/>
      <c r="K24" s="72">
        <v>0</v>
      </c>
      <c r="L24" s="72">
        <v>0</v>
      </c>
      <c r="M24" s="72">
        <v>0</v>
      </c>
      <c r="N24" s="74">
        <f t="shared" si="10"/>
        <v>7355.67</v>
      </c>
      <c r="O24" s="75"/>
      <c r="P24" s="75"/>
      <c r="Q24" s="75"/>
      <c r="R24" s="76"/>
    </row>
    <row r="25" spans="1:18" ht="42" customHeight="1">
      <c r="A25" s="69">
        <v>11</v>
      </c>
      <c r="B25" s="70" t="s">
        <v>31</v>
      </c>
      <c r="C25" s="70" t="s">
        <v>36</v>
      </c>
      <c r="D25" s="41" t="s">
        <v>43</v>
      </c>
      <c r="E25" s="70"/>
      <c r="F25" s="71">
        <v>4000</v>
      </c>
      <c r="G25" s="71">
        <v>4000</v>
      </c>
      <c r="H25" s="72">
        <v>0</v>
      </c>
      <c r="I25" s="72">
        <v>4309.62</v>
      </c>
      <c r="J25" s="73"/>
      <c r="K25" s="72">
        <v>0</v>
      </c>
      <c r="L25" s="72">
        <v>0</v>
      </c>
      <c r="M25" s="72">
        <v>0</v>
      </c>
      <c r="N25" s="74">
        <f t="shared" si="10"/>
        <v>4309.62</v>
      </c>
      <c r="O25" s="75"/>
      <c r="P25" s="75"/>
      <c r="Q25" s="75"/>
      <c r="R25" s="76"/>
    </row>
    <row r="26" spans="1:18" ht="34.5" customHeight="1">
      <c r="A26" s="69">
        <v>12</v>
      </c>
      <c r="B26" s="70" t="s">
        <v>31</v>
      </c>
      <c r="C26" s="70" t="s">
        <v>36</v>
      </c>
      <c r="D26" s="41" t="s">
        <v>44</v>
      </c>
      <c r="E26" s="70"/>
      <c r="F26" s="71">
        <v>4700</v>
      </c>
      <c r="G26" s="71">
        <v>4700</v>
      </c>
      <c r="H26" s="72">
        <v>0</v>
      </c>
      <c r="I26" s="72">
        <v>0</v>
      </c>
      <c r="J26" s="73"/>
      <c r="K26" s="72">
        <v>0</v>
      </c>
      <c r="L26" s="72">
        <v>0</v>
      </c>
      <c r="M26" s="72">
        <v>0</v>
      </c>
      <c r="N26" s="74">
        <f t="shared" si="10"/>
        <v>0</v>
      </c>
      <c r="O26" s="75"/>
      <c r="P26" s="75"/>
      <c r="Q26" s="75"/>
      <c r="R26" s="76"/>
    </row>
    <row r="27" spans="1:18" ht="34.5" customHeight="1">
      <c r="A27" s="69"/>
      <c r="B27" s="70" t="s">
        <v>31</v>
      </c>
      <c r="C27" s="70" t="s">
        <v>36</v>
      </c>
      <c r="D27" s="41" t="s">
        <v>45</v>
      </c>
      <c r="E27" s="70"/>
      <c r="F27" s="71">
        <v>7823.3</v>
      </c>
      <c r="G27" s="71">
        <v>7823.3</v>
      </c>
      <c r="H27" s="72">
        <v>0</v>
      </c>
      <c r="I27" s="72">
        <v>7770.39</v>
      </c>
      <c r="J27" s="73"/>
      <c r="K27" s="72">
        <v>0</v>
      </c>
      <c r="L27" s="72">
        <v>0</v>
      </c>
      <c r="M27" s="72">
        <v>0</v>
      </c>
      <c r="N27" s="74">
        <f t="shared" si="10"/>
        <v>7770.39</v>
      </c>
      <c r="O27" s="75"/>
      <c r="P27" s="75"/>
      <c r="Q27" s="75"/>
      <c r="R27" s="76"/>
    </row>
    <row r="28" spans="1:18" ht="27" customHeight="1">
      <c r="A28" s="48"/>
      <c r="B28" s="49">
        <v>700</v>
      </c>
      <c r="C28" s="50"/>
      <c r="D28" s="51" t="s">
        <v>46</v>
      </c>
      <c r="E28" s="52"/>
      <c r="F28" s="53">
        <f>SUM(F16:F27)</f>
        <v>61209.3</v>
      </c>
      <c r="G28" s="53">
        <f>SUM(G16:G27)</f>
        <v>61209.3</v>
      </c>
      <c r="H28" s="53">
        <f>SUM(H16:H27)</f>
        <v>0</v>
      </c>
      <c r="I28" s="53">
        <f>SUM(I16:I27)</f>
        <v>47167.18</v>
      </c>
      <c r="J28" s="53">
        <f>SUM(J17:J23)</f>
        <v>0</v>
      </c>
      <c r="K28" s="53">
        <f>SUM(K16:K27)</f>
        <v>0</v>
      </c>
      <c r="L28" s="53">
        <f>SUM(L16:L27)</f>
        <v>0</v>
      </c>
      <c r="M28" s="53">
        <f>SUM(M16:M27)</f>
        <v>0</v>
      </c>
      <c r="N28" s="53">
        <f>SUM(N16:N27)</f>
        <v>47167.18</v>
      </c>
      <c r="O28" s="78">
        <f aca="true" t="shared" si="14" ref="O28:O52">I28*100/F28</f>
        <v>77.05884563293486</v>
      </c>
      <c r="P28" s="54">
        <f aca="true" t="shared" si="15" ref="P28:P52">I28*100/G28</f>
        <v>77.05884563293486</v>
      </c>
      <c r="Q28" s="54">
        <f aca="true" t="shared" si="16" ref="Q28:Q52">N28*100/F28</f>
        <v>77.05884563293486</v>
      </c>
      <c r="R28" s="55"/>
    </row>
    <row r="29" spans="1:18" ht="32.25" customHeight="1">
      <c r="A29" s="79">
        <v>13</v>
      </c>
      <c r="B29" s="80">
        <v>710</v>
      </c>
      <c r="C29" s="81" t="s">
        <v>47</v>
      </c>
      <c r="D29" s="41" t="s">
        <v>48</v>
      </c>
      <c r="E29" s="82"/>
      <c r="F29" s="83">
        <v>5117</v>
      </c>
      <c r="G29" s="83">
        <v>5117</v>
      </c>
      <c r="H29" s="83">
        <v>0</v>
      </c>
      <c r="I29" s="83">
        <v>5117</v>
      </c>
      <c r="J29" s="84"/>
      <c r="K29" s="83">
        <v>0</v>
      </c>
      <c r="L29" s="83">
        <v>0</v>
      </c>
      <c r="M29" s="83">
        <v>0</v>
      </c>
      <c r="N29" s="85">
        <f>SUM(I29:M29)</f>
        <v>5117</v>
      </c>
      <c r="O29" s="86">
        <f t="shared" si="14"/>
        <v>100</v>
      </c>
      <c r="P29" s="87">
        <f t="shared" si="15"/>
        <v>100</v>
      </c>
      <c r="Q29" s="88">
        <f t="shared" si="16"/>
        <v>100</v>
      </c>
      <c r="R29" s="89"/>
    </row>
    <row r="30" spans="1:18" ht="27" customHeight="1">
      <c r="A30" s="48"/>
      <c r="B30" s="49">
        <v>710</v>
      </c>
      <c r="C30" s="50"/>
      <c r="D30" s="51" t="s">
        <v>49</v>
      </c>
      <c r="E30" s="52"/>
      <c r="F30" s="53">
        <f>SUM(F29)</f>
        <v>5117</v>
      </c>
      <c r="G30" s="53">
        <f>SUM(G29)</f>
        <v>5117</v>
      </c>
      <c r="H30" s="53">
        <f>SUM(H29)</f>
        <v>0</v>
      </c>
      <c r="I30" s="53">
        <f>SUM(I29)</f>
        <v>5117</v>
      </c>
      <c r="J30" s="53">
        <f>SUM(J29)</f>
        <v>0</v>
      </c>
      <c r="K30" s="53">
        <f>SUM(K29)</f>
        <v>0</v>
      </c>
      <c r="L30" s="53">
        <f>SUM(L29)</f>
        <v>0</v>
      </c>
      <c r="M30" s="53">
        <f>SUM(M29)</f>
        <v>0</v>
      </c>
      <c r="N30" s="53">
        <f>SUM(N29)</f>
        <v>5117</v>
      </c>
      <c r="O30" s="78">
        <f t="shared" si="14"/>
        <v>100</v>
      </c>
      <c r="P30" s="54">
        <f t="shared" si="15"/>
        <v>100</v>
      </c>
      <c r="Q30" s="54">
        <f t="shared" si="16"/>
        <v>100</v>
      </c>
      <c r="R30" s="55"/>
    </row>
    <row r="31" spans="1:19" ht="31.5" customHeight="1">
      <c r="A31" s="79">
        <v>13</v>
      </c>
      <c r="B31" s="80">
        <v>750</v>
      </c>
      <c r="C31" s="81" t="s">
        <v>50</v>
      </c>
      <c r="D31" s="41" t="s">
        <v>51</v>
      </c>
      <c r="E31" s="82"/>
      <c r="F31" s="83">
        <v>3800</v>
      </c>
      <c r="G31" s="83">
        <v>3800</v>
      </c>
      <c r="H31" s="83">
        <v>0</v>
      </c>
      <c r="I31" s="83">
        <v>3741.66</v>
      </c>
      <c r="J31" s="84"/>
      <c r="K31" s="83">
        <v>0</v>
      </c>
      <c r="L31" s="83">
        <v>0</v>
      </c>
      <c r="M31" s="83">
        <v>0</v>
      </c>
      <c r="N31" s="85">
        <f>SUM(I31:M31)</f>
        <v>3741.66</v>
      </c>
      <c r="O31" s="86">
        <f t="shared" si="14"/>
        <v>98.46473684210527</v>
      </c>
      <c r="P31" s="87">
        <f t="shared" si="15"/>
        <v>98.46473684210527</v>
      </c>
      <c r="Q31" s="88">
        <f t="shared" si="16"/>
        <v>98.46473684210527</v>
      </c>
      <c r="R31" s="89"/>
      <c r="S31" s="90"/>
    </row>
    <row r="32" spans="1:19" ht="31.5" customHeight="1">
      <c r="A32" s="48"/>
      <c r="B32" s="49">
        <v>750</v>
      </c>
      <c r="C32" s="50"/>
      <c r="D32" s="51" t="s">
        <v>52</v>
      </c>
      <c r="E32" s="52"/>
      <c r="F32" s="53">
        <f>SUM(F31)</f>
        <v>3800</v>
      </c>
      <c r="G32" s="53">
        <f>SUM(G31)</f>
        <v>3800</v>
      </c>
      <c r="H32" s="53">
        <f>SUM(H31)</f>
        <v>0</v>
      </c>
      <c r="I32" s="53">
        <f>SUM(I31)</f>
        <v>3741.66</v>
      </c>
      <c r="J32" s="53">
        <f>SUM(J31)</f>
        <v>0</v>
      </c>
      <c r="K32" s="53">
        <f>SUM(K31)</f>
        <v>0</v>
      </c>
      <c r="L32" s="53">
        <f>SUM(L31)</f>
        <v>0</v>
      </c>
      <c r="M32" s="53">
        <f>SUM(M31)</f>
        <v>0</v>
      </c>
      <c r="N32" s="53">
        <f>SUM(N31)</f>
        <v>3741.66</v>
      </c>
      <c r="O32" s="78">
        <f t="shared" si="14"/>
        <v>98.46473684210527</v>
      </c>
      <c r="P32" s="54">
        <f t="shared" si="15"/>
        <v>98.46473684210527</v>
      </c>
      <c r="Q32" s="54">
        <f t="shared" si="16"/>
        <v>98.46473684210527</v>
      </c>
      <c r="R32" s="55"/>
      <c r="S32" s="90"/>
    </row>
    <row r="33" spans="1:19" ht="31.5" customHeight="1">
      <c r="A33" s="79">
        <v>14</v>
      </c>
      <c r="B33" s="80">
        <v>754</v>
      </c>
      <c r="C33" s="81" t="s">
        <v>53</v>
      </c>
      <c r="D33" s="41" t="s">
        <v>54</v>
      </c>
      <c r="E33" s="82"/>
      <c r="F33" s="83">
        <v>20350</v>
      </c>
      <c r="G33" s="83">
        <v>10350</v>
      </c>
      <c r="H33" s="83">
        <v>10000</v>
      </c>
      <c r="I33" s="83">
        <v>9070.61</v>
      </c>
      <c r="J33" s="84"/>
      <c r="K33" s="83">
        <v>0</v>
      </c>
      <c r="L33" s="83">
        <v>10000</v>
      </c>
      <c r="M33" s="83">
        <v>0</v>
      </c>
      <c r="N33" s="85">
        <f>SUM(I33:M33)</f>
        <v>19070.61</v>
      </c>
      <c r="O33" s="86">
        <f t="shared" si="14"/>
        <v>44.57302211302211</v>
      </c>
      <c r="P33" s="87">
        <f t="shared" si="15"/>
        <v>87.63874396135266</v>
      </c>
      <c r="Q33" s="88">
        <f t="shared" si="16"/>
        <v>93.71307125307125</v>
      </c>
      <c r="R33" s="89"/>
      <c r="S33" s="90"/>
    </row>
    <row r="34" spans="1:19" ht="31.5" customHeight="1">
      <c r="A34" s="48"/>
      <c r="B34" s="49">
        <v>754</v>
      </c>
      <c r="C34" s="50"/>
      <c r="D34" s="51" t="s">
        <v>55</v>
      </c>
      <c r="E34" s="52"/>
      <c r="F34" s="53">
        <f>SUM(F33)</f>
        <v>20350</v>
      </c>
      <c r="G34" s="53">
        <f>SUM(G33)</f>
        <v>10350</v>
      </c>
      <c r="H34" s="53">
        <f>SUM(H33)</f>
        <v>10000</v>
      </c>
      <c r="I34" s="53">
        <f>SUM(I33)</f>
        <v>9070.61</v>
      </c>
      <c r="J34" s="53">
        <f>SUM(J33)</f>
        <v>0</v>
      </c>
      <c r="K34" s="53">
        <f>SUM(K33)</f>
        <v>0</v>
      </c>
      <c r="L34" s="53">
        <f>SUM(L33)</f>
        <v>10000</v>
      </c>
      <c r="M34" s="53">
        <f>SUM(M33)</f>
        <v>0</v>
      </c>
      <c r="N34" s="53">
        <f>SUM(N33)</f>
        <v>19070.61</v>
      </c>
      <c r="O34" s="78">
        <f t="shared" si="14"/>
        <v>44.57302211302211</v>
      </c>
      <c r="P34" s="54">
        <f t="shared" si="15"/>
        <v>87.63874396135266</v>
      </c>
      <c r="Q34" s="54">
        <f t="shared" si="16"/>
        <v>93.71307125307125</v>
      </c>
      <c r="R34" s="55"/>
      <c r="S34" s="90"/>
    </row>
    <row r="35" spans="1:19" ht="31.5" customHeight="1">
      <c r="A35" s="79">
        <v>15</v>
      </c>
      <c r="B35" s="80">
        <v>801</v>
      </c>
      <c r="C35" s="81" t="s">
        <v>56</v>
      </c>
      <c r="D35" s="41" t="s">
        <v>57</v>
      </c>
      <c r="E35" s="82"/>
      <c r="F35" s="83">
        <v>2210000</v>
      </c>
      <c r="G35" s="83">
        <v>1710000</v>
      </c>
      <c r="H35" s="83">
        <v>500000</v>
      </c>
      <c r="I35" s="83">
        <v>458562.41</v>
      </c>
      <c r="J35" s="84"/>
      <c r="K35" s="83">
        <v>1228750</v>
      </c>
      <c r="L35" s="83">
        <v>500000</v>
      </c>
      <c r="M35" s="83">
        <v>0</v>
      </c>
      <c r="N35" s="85">
        <f aca="true" t="shared" si="17" ref="N35:N38">SUM(I35:M35)</f>
        <v>2187312.41</v>
      </c>
      <c r="O35" s="86">
        <f t="shared" si="14"/>
        <v>20.74943031674208</v>
      </c>
      <c r="P35" s="87">
        <f t="shared" si="15"/>
        <v>26.816515204678364</v>
      </c>
      <c r="Q35" s="88">
        <f t="shared" si="16"/>
        <v>98.97341221719456</v>
      </c>
      <c r="R35" s="89"/>
      <c r="S35" s="90"/>
    </row>
    <row r="36" spans="1:19" ht="31.5" customHeight="1">
      <c r="A36" s="79">
        <v>15</v>
      </c>
      <c r="B36" s="80">
        <v>801</v>
      </c>
      <c r="C36" s="81" t="s">
        <v>56</v>
      </c>
      <c r="D36" s="41" t="s">
        <v>58</v>
      </c>
      <c r="E36" s="82"/>
      <c r="F36" s="83">
        <v>23500</v>
      </c>
      <c r="G36" s="83">
        <v>23500</v>
      </c>
      <c r="H36" s="83">
        <v>0</v>
      </c>
      <c r="I36" s="83">
        <v>23100</v>
      </c>
      <c r="J36" s="84"/>
      <c r="K36" s="83">
        <v>0</v>
      </c>
      <c r="L36" s="83">
        <v>0</v>
      </c>
      <c r="M36" s="83">
        <v>0</v>
      </c>
      <c r="N36" s="85">
        <f t="shared" si="17"/>
        <v>23100</v>
      </c>
      <c r="O36" s="86">
        <f t="shared" si="14"/>
        <v>98.29787234042553</v>
      </c>
      <c r="P36" s="87">
        <f t="shared" si="15"/>
        <v>98.29787234042553</v>
      </c>
      <c r="Q36" s="88">
        <f t="shared" si="16"/>
        <v>98.29787234042553</v>
      </c>
      <c r="R36" s="89"/>
      <c r="S36" s="90"/>
    </row>
    <row r="37" spans="1:19" ht="31.5" customHeight="1">
      <c r="A37" s="79">
        <v>15</v>
      </c>
      <c r="B37" s="80">
        <v>801</v>
      </c>
      <c r="C37" s="81" t="s">
        <v>56</v>
      </c>
      <c r="D37" s="41" t="s">
        <v>59</v>
      </c>
      <c r="E37" s="82"/>
      <c r="F37" s="83">
        <v>151000</v>
      </c>
      <c r="G37" s="83">
        <v>151000</v>
      </c>
      <c r="H37" s="83">
        <v>0</v>
      </c>
      <c r="I37" s="83">
        <v>0</v>
      </c>
      <c r="J37" s="84"/>
      <c r="K37" s="83">
        <v>0</v>
      </c>
      <c r="L37" s="83">
        <v>0</v>
      </c>
      <c r="M37" s="83">
        <v>0</v>
      </c>
      <c r="N37" s="85">
        <f t="shared" si="17"/>
        <v>0</v>
      </c>
      <c r="O37" s="86">
        <f t="shared" si="14"/>
        <v>0</v>
      </c>
      <c r="P37" s="87">
        <f t="shared" si="15"/>
        <v>0</v>
      </c>
      <c r="Q37" s="88">
        <f t="shared" si="16"/>
        <v>0</v>
      </c>
      <c r="R37" s="89"/>
      <c r="S37" s="90"/>
    </row>
    <row r="38" spans="1:19" ht="31.5" customHeight="1">
      <c r="A38" s="79">
        <v>15</v>
      </c>
      <c r="B38" s="80">
        <v>801</v>
      </c>
      <c r="C38" s="81" t="s">
        <v>56</v>
      </c>
      <c r="D38" s="41" t="s">
        <v>60</v>
      </c>
      <c r="E38" s="82"/>
      <c r="F38" s="83">
        <v>5400</v>
      </c>
      <c r="G38" s="83">
        <v>5400</v>
      </c>
      <c r="H38" s="83">
        <v>0</v>
      </c>
      <c r="I38" s="83">
        <v>5352.13</v>
      </c>
      <c r="J38" s="84"/>
      <c r="K38" s="83">
        <v>0</v>
      </c>
      <c r="L38" s="83">
        <v>0</v>
      </c>
      <c r="M38" s="83">
        <v>0</v>
      </c>
      <c r="N38" s="85">
        <f t="shared" si="17"/>
        <v>5352.13</v>
      </c>
      <c r="O38" s="91">
        <f t="shared" si="14"/>
        <v>99.11351851851852</v>
      </c>
      <c r="P38" s="91">
        <f t="shared" si="15"/>
        <v>99.11351851851852</v>
      </c>
      <c r="Q38" s="91">
        <f t="shared" si="16"/>
        <v>99.11351851851852</v>
      </c>
      <c r="R38" s="89"/>
      <c r="S38" s="90"/>
    </row>
    <row r="39" spans="1:19" ht="31.5" customHeight="1">
      <c r="A39" s="48"/>
      <c r="B39" s="49">
        <v>801</v>
      </c>
      <c r="C39" s="50"/>
      <c r="D39" s="51" t="s">
        <v>61</v>
      </c>
      <c r="E39" s="52"/>
      <c r="F39" s="53">
        <f>SUM(F35:F38)</f>
        <v>2389900</v>
      </c>
      <c r="G39" s="53">
        <f>SUM(G35:G38)</f>
        <v>1889900</v>
      </c>
      <c r="H39" s="53">
        <f>SUM(H35:H38)</f>
        <v>500000</v>
      </c>
      <c r="I39" s="53">
        <f>SUM(I35:I38)</f>
        <v>487014.54</v>
      </c>
      <c r="J39" s="53">
        <f>SUM(J35)</f>
        <v>0</v>
      </c>
      <c r="K39" s="53">
        <f>SUM(K35:K38)</f>
        <v>1228750</v>
      </c>
      <c r="L39" s="53">
        <f>SUM(L35:L38)</f>
        <v>500000</v>
      </c>
      <c r="M39" s="53">
        <f>SUM(M35:M38)</f>
        <v>0</v>
      </c>
      <c r="N39" s="53">
        <f>SUM(N35:N38)</f>
        <v>2215764.54</v>
      </c>
      <c r="O39" s="78">
        <f t="shared" si="14"/>
        <v>20.378030043098036</v>
      </c>
      <c r="P39" s="54">
        <f t="shared" si="15"/>
        <v>25.76932853590137</v>
      </c>
      <c r="Q39" s="54">
        <f t="shared" si="16"/>
        <v>92.71369262312231</v>
      </c>
      <c r="R39" s="55"/>
      <c r="S39" s="90"/>
    </row>
    <row r="40" spans="1:19" ht="31.5" customHeight="1">
      <c r="A40" s="69">
        <v>13</v>
      </c>
      <c r="B40" s="69">
        <v>900</v>
      </c>
      <c r="C40" s="70" t="s">
        <v>62</v>
      </c>
      <c r="D40" s="41" t="s">
        <v>63</v>
      </c>
      <c r="E40" s="92"/>
      <c r="F40" s="71">
        <v>1000</v>
      </c>
      <c r="G40" s="71">
        <v>1000</v>
      </c>
      <c r="H40" s="72">
        <v>0</v>
      </c>
      <c r="I40" s="72">
        <v>0</v>
      </c>
      <c r="J40" s="73"/>
      <c r="K40" s="72">
        <v>0</v>
      </c>
      <c r="L40" s="72">
        <v>0</v>
      </c>
      <c r="M40" s="72">
        <v>0</v>
      </c>
      <c r="N40" s="67">
        <f aca="true" t="shared" si="18" ref="N40:N47">SUM(I40:M40)</f>
        <v>0</v>
      </c>
      <c r="O40" s="93">
        <f t="shared" si="14"/>
        <v>0</v>
      </c>
      <c r="P40" s="93">
        <f t="shared" si="15"/>
        <v>0</v>
      </c>
      <c r="Q40" s="93">
        <f t="shared" si="16"/>
        <v>0</v>
      </c>
      <c r="R40" s="76"/>
      <c r="S40" s="90"/>
    </row>
    <row r="41" spans="1:19" ht="33" customHeight="1">
      <c r="A41" s="69">
        <v>13</v>
      </c>
      <c r="B41" s="69">
        <v>900</v>
      </c>
      <c r="C41" s="70" t="s">
        <v>64</v>
      </c>
      <c r="D41" s="41" t="s">
        <v>65</v>
      </c>
      <c r="E41" s="92"/>
      <c r="F41" s="71">
        <v>11700</v>
      </c>
      <c r="G41" s="71">
        <v>11700</v>
      </c>
      <c r="H41" s="72">
        <v>0</v>
      </c>
      <c r="I41" s="72">
        <v>10774.33</v>
      </c>
      <c r="J41" s="73"/>
      <c r="K41" s="72">
        <v>0</v>
      </c>
      <c r="L41" s="72">
        <v>0</v>
      </c>
      <c r="M41" s="72">
        <v>0</v>
      </c>
      <c r="N41" s="67">
        <f t="shared" si="18"/>
        <v>10774.33</v>
      </c>
      <c r="O41" s="93">
        <f t="shared" si="14"/>
        <v>92.0882905982906</v>
      </c>
      <c r="P41" s="93">
        <f t="shared" si="15"/>
        <v>92.0882905982906</v>
      </c>
      <c r="Q41" s="93">
        <f t="shared" si="16"/>
        <v>92.0882905982906</v>
      </c>
      <c r="R41" s="76"/>
      <c r="S41" s="90"/>
    </row>
    <row r="42" spans="1:19" ht="25.5" customHeight="1">
      <c r="A42" s="69">
        <v>14</v>
      </c>
      <c r="B42" s="69">
        <v>900</v>
      </c>
      <c r="C42" s="70" t="s">
        <v>64</v>
      </c>
      <c r="D42" s="41" t="s">
        <v>66</v>
      </c>
      <c r="E42" s="92"/>
      <c r="F42" s="71">
        <v>7400</v>
      </c>
      <c r="G42" s="71">
        <v>7400</v>
      </c>
      <c r="H42" s="72">
        <v>0</v>
      </c>
      <c r="I42" s="72">
        <v>5813.66</v>
      </c>
      <c r="J42" s="73"/>
      <c r="K42" s="72">
        <v>0</v>
      </c>
      <c r="L42" s="72">
        <v>0</v>
      </c>
      <c r="M42" s="72">
        <v>0</v>
      </c>
      <c r="N42" s="67">
        <f t="shared" si="18"/>
        <v>5813.66</v>
      </c>
      <c r="O42" s="93">
        <f t="shared" si="14"/>
        <v>78.56297297297297</v>
      </c>
      <c r="P42" s="93">
        <f t="shared" si="15"/>
        <v>78.56297297297297</v>
      </c>
      <c r="Q42" s="93">
        <f t="shared" si="16"/>
        <v>78.56297297297297</v>
      </c>
      <c r="R42" s="76"/>
      <c r="S42" s="94"/>
    </row>
    <row r="43" spans="1:19" ht="28.5" customHeight="1">
      <c r="A43" s="69">
        <v>15</v>
      </c>
      <c r="B43" s="69">
        <v>900</v>
      </c>
      <c r="C43" s="70" t="s">
        <v>67</v>
      </c>
      <c r="D43" s="41" t="s">
        <v>68</v>
      </c>
      <c r="E43" s="92">
        <v>1750000</v>
      </c>
      <c r="F43" s="71">
        <v>9000</v>
      </c>
      <c r="G43" s="71">
        <v>9000</v>
      </c>
      <c r="H43" s="72">
        <v>0</v>
      </c>
      <c r="I43" s="72">
        <v>0</v>
      </c>
      <c r="J43" s="73"/>
      <c r="K43" s="72">
        <v>0</v>
      </c>
      <c r="L43" s="72">
        <v>0</v>
      </c>
      <c r="M43" s="72">
        <v>0</v>
      </c>
      <c r="N43" s="67">
        <f t="shared" si="18"/>
        <v>0</v>
      </c>
      <c r="O43" s="93">
        <f t="shared" si="14"/>
        <v>0</v>
      </c>
      <c r="P43" s="93">
        <f t="shared" si="15"/>
        <v>0</v>
      </c>
      <c r="Q43" s="93">
        <f t="shared" si="16"/>
        <v>0</v>
      </c>
      <c r="R43" s="76"/>
      <c r="S43" s="94"/>
    </row>
    <row r="44" spans="1:19" ht="33" customHeight="1">
      <c r="A44" s="69">
        <v>16</v>
      </c>
      <c r="B44" s="69">
        <v>900</v>
      </c>
      <c r="C44" s="70" t="s">
        <v>67</v>
      </c>
      <c r="D44" s="41" t="s">
        <v>69</v>
      </c>
      <c r="E44" s="92">
        <v>237700</v>
      </c>
      <c r="F44" s="71">
        <v>20000</v>
      </c>
      <c r="G44" s="71">
        <v>20000</v>
      </c>
      <c r="H44" s="72">
        <v>0</v>
      </c>
      <c r="I44" s="72">
        <v>19926</v>
      </c>
      <c r="J44" s="73"/>
      <c r="K44" s="72">
        <v>0</v>
      </c>
      <c r="L44" s="72">
        <v>0</v>
      </c>
      <c r="M44" s="72">
        <v>0</v>
      </c>
      <c r="N44" s="67">
        <f t="shared" si="18"/>
        <v>19926</v>
      </c>
      <c r="O44" s="93">
        <f t="shared" si="14"/>
        <v>99.63</v>
      </c>
      <c r="P44" s="93">
        <f t="shared" si="15"/>
        <v>99.63</v>
      </c>
      <c r="Q44" s="93">
        <f t="shared" si="16"/>
        <v>99.63</v>
      </c>
      <c r="R44" s="76"/>
      <c r="S44" s="95"/>
    </row>
    <row r="45" spans="1:19" ht="33" customHeight="1">
      <c r="A45" s="69"/>
      <c r="B45" s="69">
        <v>900</v>
      </c>
      <c r="C45" s="70" t="s">
        <v>67</v>
      </c>
      <c r="D45" s="41" t="s">
        <v>70</v>
      </c>
      <c r="E45" s="92"/>
      <c r="F45" s="71">
        <v>2000</v>
      </c>
      <c r="G45" s="71">
        <v>2000</v>
      </c>
      <c r="H45" s="72">
        <v>0</v>
      </c>
      <c r="I45" s="72">
        <v>0</v>
      </c>
      <c r="J45" s="73"/>
      <c r="K45" s="72">
        <v>0</v>
      </c>
      <c r="L45" s="72">
        <v>0</v>
      </c>
      <c r="M45" s="72">
        <v>0</v>
      </c>
      <c r="N45" s="67">
        <f t="shared" si="18"/>
        <v>0</v>
      </c>
      <c r="O45" s="93">
        <f t="shared" si="14"/>
        <v>0</v>
      </c>
      <c r="P45" s="93">
        <f t="shared" si="15"/>
        <v>0</v>
      </c>
      <c r="Q45" s="93">
        <f t="shared" si="16"/>
        <v>0</v>
      </c>
      <c r="R45" s="76"/>
      <c r="S45" s="95"/>
    </row>
    <row r="46" spans="1:19" ht="33" customHeight="1">
      <c r="A46" s="69"/>
      <c r="B46" s="69">
        <v>900</v>
      </c>
      <c r="C46" s="70" t="s">
        <v>67</v>
      </c>
      <c r="D46" s="41" t="s">
        <v>71</v>
      </c>
      <c r="E46" s="92"/>
      <c r="F46" s="71">
        <v>1000</v>
      </c>
      <c r="G46" s="71">
        <v>1000</v>
      </c>
      <c r="H46" s="72">
        <v>0</v>
      </c>
      <c r="I46" s="72">
        <v>0</v>
      </c>
      <c r="J46" s="73"/>
      <c r="K46" s="72">
        <v>0</v>
      </c>
      <c r="L46" s="72">
        <v>0</v>
      </c>
      <c r="M46" s="72">
        <v>0</v>
      </c>
      <c r="N46" s="67">
        <f t="shared" si="18"/>
        <v>0</v>
      </c>
      <c r="O46" s="93">
        <f t="shared" si="14"/>
        <v>0</v>
      </c>
      <c r="P46" s="93">
        <f t="shared" si="15"/>
        <v>0</v>
      </c>
      <c r="Q46" s="93">
        <f t="shared" si="16"/>
        <v>0</v>
      </c>
      <c r="R46" s="76"/>
      <c r="S46" s="95"/>
    </row>
    <row r="47" spans="1:19" ht="34.5" customHeight="1">
      <c r="A47" s="69">
        <v>20</v>
      </c>
      <c r="B47" s="69">
        <v>900</v>
      </c>
      <c r="C47" s="70" t="s">
        <v>67</v>
      </c>
      <c r="D47" s="41" t="s">
        <v>72</v>
      </c>
      <c r="E47" s="96"/>
      <c r="F47" s="71">
        <v>41000</v>
      </c>
      <c r="G47" s="71">
        <v>41000</v>
      </c>
      <c r="H47" s="72">
        <v>0</v>
      </c>
      <c r="I47" s="72">
        <v>40436.72</v>
      </c>
      <c r="J47" s="73"/>
      <c r="K47" s="72">
        <v>0</v>
      </c>
      <c r="L47" s="72">
        <v>0</v>
      </c>
      <c r="M47" s="72">
        <v>0</v>
      </c>
      <c r="N47" s="67">
        <f t="shared" si="18"/>
        <v>40436.72</v>
      </c>
      <c r="O47" s="93">
        <f t="shared" si="14"/>
        <v>98.62614634146341</v>
      </c>
      <c r="P47" s="93">
        <f t="shared" si="15"/>
        <v>98.62614634146341</v>
      </c>
      <c r="Q47" s="93">
        <f t="shared" si="16"/>
        <v>98.62614634146341</v>
      </c>
      <c r="R47" s="76"/>
      <c r="S47" s="95"/>
    </row>
    <row r="48" spans="1:18" ht="38.25" customHeight="1">
      <c r="A48" s="49"/>
      <c r="B48" s="49">
        <v>900</v>
      </c>
      <c r="C48" s="97"/>
      <c r="D48" s="51" t="s">
        <v>73</v>
      </c>
      <c r="E48" s="52"/>
      <c r="F48" s="53">
        <f>SUM(F40:F47)</f>
        <v>93100</v>
      </c>
      <c r="G48" s="53">
        <f>SUM(G40:G47)</f>
        <v>93100</v>
      </c>
      <c r="H48" s="53">
        <f>SUM(H40:H47)</f>
        <v>0</v>
      </c>
      <c r="I48" s="53">
        <f>SUM(I40:I47)</f>
        <v>76950.70999999999</v>
      </c>
      <c r="J48" s="53">
        <f>SUM(J41:J44)</f>
        <v>0</v>
      </c>
      <c r="K48" s="53">
        <f>SUM(K40:K47)</f>
        <v>0</v>
      </c>
      <c r="L48" s="53">
        <f>SUM(L40:L47)</f>
        <v>0</v>
      </c>
      <c r="M48" s="53">
        <f>SUM(M40:M47)</f>
        <v>0</v>
      </c>
      <c r="N48" s="53">
        <f>SUM(N40:N47)</f>
        <v>76950.70999999999</v>
      </c>
      <c r="O48" s="78">
        <f t="shared" si="14"/>
        <v>82.6538238453276</v>
      </c>
      <c r="P48" s="78">
        <f t="shared" si="15"/>
        <v>82.6538238453276</v>
      </c>
      <c r="Q48" s="78">
        <f t="shared" si="16"/>
        <v>82.6538238453276</v>
      </c>
      <c r="R48" s="55"/>
    </row>
    <row r="49" spans="1:18" ht="42" customHeight="1">
      <c r="A49" s="69">
        <v>21</v>
      </c>
      <c r="B49" s="69">
        <v>921</v>
      </c>
      <c r="C49" s="98" t="s">
        <v>74</v>
      </c>
      <c r="D49" s="41" t="s">
        <v>75</v>
      </c>
      <c r="E49" s="92"/>
      <c r="F49" s="71">
        <v>177624</v>
      </c>
      <c r="G49" s="71">
        <v>80925</v>
      </c>
      <c r="H49" s="72">
        <v>96699</v>
      </c>
      <c r="I49" s="72">
        <v>12950</v>
      </c>
      <c r="J49" s="73"/>
      <c r="K49" s="72">
        <v>0</v>
      </c>
      <c r="L49" s="72">
        <v>0</v>
      </c>
      <c r="M49" s="72">
        <v>0</v>
      </c>
      <c r="N49" s="99">
        <f aca="true" t="shared" si="19" ref="N49:N50">SUM(I49:M49)</f>
        <v>12950</v>
      </c>
      <c r="O49" s="100">
        <f t="shared" si="14"/>
        <v>7.29068143944512</v>
      </c>
      <c r="P49" s="101">
        <f t="shared" si="15"/>
        <v>16.00247142415817</v>
      </c>
      <c r="Q49" s="102">
        <f t="shared" si="16"/>
        <v>7.29068143944512</v>
      </c>
      <c r="R49" s="103"/>
    </row>
    <row r="50" spans="1:18" ht="29.25" customHeight="1">
      <c r="A50" s="69"/>
      <c r="B50" s="69">
        <v>921</v>
      </c>
      <c r="C50" s="98" t="s">
        <v>74</v>
      </c>
      <c r="D50" s="41" t="s">
        <v>76</v>
      </c>
      <c r="E50" s="92"/>
      <c r="F50" s="71">
        <v>23450</v>
      </c>
      <c r="G50" s="71">
        <v>23450</v>
      </c>
      <c r="H50" s="72">
        <v>0</v>
      </c>
      <c r="I50" s="72">
        <v>23450</v>
      </c>
      <c r="J50" s="73"/>
      <c r="K50" s="72">
        <v>0</v>
      </c>
      <c r="L50" s="72">
        <v>0</v>
      </c>
      <c r="M50" s="72">
        <v>0</v>
      </c>
      <c r="N50" s="99">
        <f t="shared" si="19"/>
        <v>23450</v>
      </c>
      <c r="O50" s="100">
        <f t="shared" si="14"/>
        <v>100</v>
      </c>
      <c r="P50" s="101">
        <f t="shared" si="15"/>
        <v>100</v>
      </c>
      <c r="Q50" s="102">
        <f t="shared" si="16"/>
        <v>100</v>
      </c>
      <c r="R50" s="103"/>
    </row>
    <row r="51" spans="1:18" ht="31.5" customHeight="1">
      <c r="A51" s="104"/>
      <c r="B51" s="105">
        <v>921</v>
      </c>
      <c r="C51" s="106"/>
      <c r="D51" s="107" t="s">
        <v>77</v>
      </c>
      <c r="E51" s="108"/>
      <c r="F51" s="109">
        <f>SUM(F49:F50)</f>
        <v>201074</v>
      </c>
      <c r="G51" s="109">
        <f>SUM(G49:G50)</f>
        <v>104375</v>
      </c>
      <c r="H51" s="109">
        <f>SUM(H49:H50)</f>
        <v>96699</v>
      </c>
      <c r="I51" s="109">
        <f>SUM(I49:I50)</f>
        <v>36400</v>
      </c>
      <c r="J51" s="109">
        <f>SUM(J49:J49)</f>
        <v>0</v>
      </c>
      <c r="K51" s="109">
        <f>SUM(K49:K50)</f>
        <v>0</v>
      </c>
      <c r="L51" s="109">
        <f>SUM(L49:L50)</f>
        <v>0</v>
      </c>
      <c r="M51" s="109">
        <f>SUM(M49:M50)</f>
        <v>0</v>
      </c>
      <c r="N51" s="109">
        <f>SUM(N49:N50)</f>
        <v>36400</v>
      </c>
      <c r="O51" s="78">
        <f t="shared" si="14"/>
        <v>18.102788028288092</v>
      </c>
      <c r="P51" s="78">
        <f t="shared" si="15"/>
        <v>34.874251497005986</v>
      </c>
      <c r="Q51" s="78">
        <f t="shared" si="16"/>
        <v>18.102788028288092</v>
      </c>
      <c r="R51" s="110"/>
    </row>
    <row r="52" spans="1:18" ht="36" customHeight="1">
      <c r="A52" s="111" t="s">
        <v>78</v>
      </c>
      <c r="B52" s="111"/>
      <c r="C52" s="111"/>
      <c r="D52" s="111"/>
      <c r="E52" s="112"/>
      <c r="F52" s="113">
        <f>SUM(F15,F28,F32,F48,F51,F9,F34,F39,F30)</f>
        <v>3642412.6999999997</v>
      </c>
      <c r="G52" s="113">
        <f>SUM(G15,G28,G32,G48,G51,G9,G34,G39,G30)</f>
        <v>2591805.6999999997</v>
      </c>
      <c r="H52" s="113">
        <f>SUM(H15,H28,H32,H48,H51,H9,H34,H39,H30)</f>
        <v>1050607</v>
      </c>
      <c r="I52" s="113">
        <f>SUM(I15,I28,I32,I48,I51,I9,I34,I39,I30)</f>
        <v>935424.5299999999</v>
      </c>
      <c r="J52" s="113" t="e">
        <f>SUM(J15,J28,#REF!,J48,J51,J32,)</f>
        <v>#REF!</v>
      </c>
      <c r="K52" s="113">
        <f>SUM(K15,K28,K32,K48,K51,K9,K34,K39,K30)</f>
        <v>1228750</v>
      </c>
      <c r="L52" s="113">
        <f>SUM(L15,L28,L32,L48,L51,L9,L34,L39,L30)</f>
        <v>580000</v>
      </c>
      <c r="M52" s="113">
        <f>SUM(M15,M28,M32,M48,M51,M9,M34,M39,M30)</f>
        <v>176337.64</v>
      </c>
      <c r="N52" s="113">
        <f>SUM(N15,N28,N32,N48,N51,N9,N34,N39,N30)</f>
        <v>2920512.1700000004</v>
      </c>
      <c r="O52" s="114">
        <f t="shared" si="14"/>
        <v>25.6814536694318</v>
      </c>
      <c r="P52" s="114">
        <f t="shared" si="15"/>
        <v>36.09161481510748</v>
      </c>
      <c r="Q52" s="114">
        <f t="shared" si="16"/>
        <v>80.1807046741299</v>
      </c>
      <c r="R52" s="115"/>
    </row>
    <row r="53" spans="1:18" ht="25.5" customHeight="1">
      <c r="A53" s="116"/>
      <c r="B53" s="116"/>
      <c r="C53" s="116"/>
      <c r="D53" s="116"/>
      <c r="E53" s="117"/>
      <c r="F53" s="118" t="s">
        <v>79</v>
      </c>
      <c r="G53" s="118"/>
      <c r="H53" s="118"/>
      <c r="I53" s="118"/>
      <c r="J53" s="119"/>
      <c r="K53" s="118"/>
      <c r="L53" s="118"/>
      <c r="M53" s="118"/>
      <c r="N53" s="120"/>
      <c r="O53" s="121"/>
      <c r="P53" s="121"/>
      <c r="Q53" s="121"/>
      <c r="R53" s="118"/>
    </row>
    <row r="54" spans="1:18" ht="15.75">
      <c r="A54" s="122" t="s">
        <v>80</v>
      </c>
      <c r="B54" s="123"/>
      <c r="C54" s="124"/>
      <c r="D54" s="125"/>
      <c r="E54" s="126"/>
      <c r="F54" s="126"/>
      <c r="G54" s="126"/>
      <c r="H54" s="126"/>
      <c r="I54" s="126"/>
      <c r="J54" s="122"/>
      <c r="K54" s="118"/>
      <c r="L54" s="118"/>
      <c r="M54" s="118"/>
      <c r="N54" s="127"/>
      <c r="O54" s="128" t="s">
        <v>81</v>
      </c>
      <c r="P54" s="128"/>
      <c r="Q54" s="128"/>
      <c r="R54" s="129"/>
    </row>
    <row r="55" spans="1:18" ht="28.5" customHeight="1">
      <c r="A55" s="130"/>
      <c r="B55" s="130" t="s">
        <v>82</v>
      </c>
      <c r="C55" s="131"/>
      <c r="D55" s="131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28" t="s">
        <v>83</v>
      </c>
      <c r="P55" s="128"/>
      <c r="Q55" s="128"/>
      <c r="R55" s="5"/>
    </row>
    <row r="56" ht="15.75"/>
  </sheetData>
  <sheetProtection selectLockedCells="1" selectUnlockedCells="1"/>
  <mergeCells count="23">
    <mergeCell ref="A2:S2"/>
    <mergeCell ref="A4:A6"/>
    <mergeCell ref="B4:B6"/>
    <mergeCell ref="C4:C6"/>
    <mergeCell ref="D4:D6"/>
    <mergeCell ref="E4:E5"/>
    <mergeCell ref="F4:H4"/>
    <mergeCell ref="I4:N4"/>
    <mergeCell ref="O4:O6"/>
    <mergeCell ref="P4:P6"/>
    <mergeCell ref="Q4:Q6"/>
    <mergeCell ref="R4:R6"/>
    <mergeCell ref="F5:F6"/>
    <mergeCell ref="G5:G6"/>
    <mergeCell ref="H5:H6"/>
    <mergeCell ref="I5:J6"/>
    <mergeCell ref="K5:K6"/>
    <mergeCell ref="L5:L6"/>
    <mergeCell ref="M5:M6"/>
    <mergeCell ref="N5:N6"/>
    <mergeCell ref="A52:D52"/>
    <mergeCell ref="O54:Q54"/>
    <mergeCell ref="O55:Q55"/>
  </mergeCells>
  <printOptions/>
  <pageMargins left="0.5902777777777778" right="0.5902777777777778" top="0.39375" bottom="0.19652777777777777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ROMANKA</dc:creator>
  <cp:keywords/>
  <dc:description/>
  <cp:lastModifiedBy/>
  <cp:lastPrinted>2018-03-27T14:10:17Z</cp:lastPrinted>
  <dcterms:created xsi:type="dcterms:W3CDTF">1999-08-09T11:22:36Z</dcterms:created>
  <dcterms:modified xsi:type="dcterms:W3CDTF">2018-03-27T14:10:30Z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-711568785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