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6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/>
  <calcPr fullCalcOnLoad="1"/>
</workbook>
</file>

<file path=xl/sharedStrings.xml><?xml version="1.0" encoding="utf-8"?>
<sst xmlns="http://schemas.openxmlformats.org/spreadsheetml/2006/main" count="328" uniqueCount="208">
  <si>
    <t>Dział</t>
  </si>
  <si>
    <t>Rozdział</t>
  </si>
  <si>
    <t>§</t>
  </si>
  <si>
    <t>Treść</t>
  </si>
  <si>
    <t>010</t>
  </si>
  <si>
    <t>01010</t>
  </si>
  <si>
    <t>01095</t>
  </si>
  <si>
    <t>600</t>
  </si>
  <si>
    <t>60016</t>
  </si>
  <si>
    <t>700</t>
  </si>
  <si>
    <t>70005</t>
  </si>
  <si>
    <t>801</t>
  </si>
  <si>
    <t>80101</t>
  </si>
  <si>
    <t>85295</t>
  </si>
  <si>
    <t>900</t>
  </si>
  <si>
    <t>90001</t>
  </si>
  <si>
    <t>90019</t>
  </si>
  <si>
    <t>921</t>
  </si>
  <si>
    <t>92109</t>
  </si>
  <si>
    <t>w złotych</t>
  </si>
  <si>
    <t>§*</t>
  </si>
  <si>
    <t>w tym:</t>
  </si>
  <si>
    <t>z tego:</t>
  </si>
  <si>
    <t>6050</t>
  </si>
  <si>
    <t>6059</t>
  </si>
  <si>
    <t>4110</t>
  </si>
  <si>
    <t>4120</t>
  </si>
  <si>
    <t>4170</t>
  </si>
  <si>
    <t>4210</t>
  </si>
  <si>
    <t>4300</t>
  </si>
  <si>
    <t>4430</t>
  </si>
  <si>
    <t>6060</t>
  </si>
  <si>
    <t>3030</t>
  </si>
  <si>
    <t>3020</t>
  </si>
  <si>
    <t>4280</t>
  </si>
  <si>
    <t>4410</t>
  </si>
  <si>
    <t>80110</t>
  </si>
  <si>
    <t>3110</t>
  </si>
  <si>
    <t>90002</t>
  </si>
  <si>
    <t>90015</t>
  </si>
  <si>
    <t>926</t>
  </si>
  <si>
    <t>Zadania inwestycyjne (roczne i wieloletnie) przewidziane do realizacji w 2011 r.</t>
  </si>
  <si>
    <t>Lp.</t>
  </si>
  <si>
    <t>Rozdz.</t>
  </si>
  <si>
    <t>§**</t>
  </si>
  <si>
    <t>Nazwa zadania inwestycyjnego</t>
  </si>
  <si>
    <t>Planowane wydatki inwestycyjne wieloletnie przewidziane do realizacji w 2011 -2019(zgodnie z zał.nr 3 WPF).</t>
  </si>
  <si>
    <t>Planowane wydatki</t>
  </si>
  <si>
    <t>Jednostka organizacyjna realizująca zadanie lub koordynująca program</t>
  </si>
  <si>
    <t>rok budżetowy 2011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</si>
  <si>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</si>
  <si>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</si>
  <si>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</si>
  <si>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</si>
  <si>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</si>
  <si>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</si>
  <si>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2.</t>
  </si>
  <si>
    <t>Remont i modernizacja drogi gminnej Nr 168014N Maradki-Borowski Las-Borowe</t>
  </si>
  <si>
    <t>3.</t>
  </si>
  <si>
    <t>4.</t>
  </si>
  <si>
    <t>5.</t>
  </si>
  <si>
    <t>Budowa sali gimnastycznej przy Zespole Szkół Zyndaki 2</t>
  </si>
  <si>
    <t xml:space="preserve">90001  </t>
  </si>
  <si>
    <t>6059 6057</t>
  </si>
  <si>
    <t xml:space="preserve">Budowa Kanalizacji sanitarnej w miejscowościach Kozłowo i  Rozogi </t>
  </si>
  <si>
    <t>7.</t>
  </si>
  <si>
    <t xml:space="preserve">6059 </t>
  </si>
  <si>
    <t>Budowa kanalizacji sanitarnej w miejscowości  Pustniki</t>
  </si>
  <si>
    <t>8.</t>
  </si>
  <si>
    <t>Udział w budowie Zakładu Unieszkodliwiania Odpadów w Olsztynie</t>
  </si>
  <si>
    <t>9.</t>
  </si>
  <si>
    <t>10.</t>
  </si>
  <si>
    <t>Wodociąg Surmówka Szelągówka (2 lata)</t>
  </si>
  <si>
    <t>11.</t>
  </si>
  <si>
    <t xml:space="preserve">Wodociąg Borowski Las </t>
  </si>
  <si>
    <t>12.</t>
  </si>
  <si>
    <t xml:space="preserve">Wymiana sieci wodociągowej w Sorkwitach </t>
  </si>
  <si>
    <t>13.</t>
  </si>
  <si>
    <t>Wodociąg Stama -Młynik</t>
  </si>
  <si>
    <t>Modernizacja świetlicy wiejskiej w Pustnikach</t>
  </si>
  <si>
    <t>Budowa świetlicy St.Gieląd</t>
  </si>
  <si>
    <t>Budowa świetlicy w Rybnie</t>
  </si>
  <si>
    <t>6059                                  6057</t>
  </si>
  <si>
    <t>Remont i modernizacja oraz doposażenie świetlicy wiejskiej w Warpunach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</si>
  <si>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</si>
  <si>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</si>
  <si>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</si>
  <si>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</si>
  <si>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</si>
  <si>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</si>
  <si>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</si>
  <si>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</si>
  <si>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</si>
  <si>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</si>
  <si>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</si>
  <si>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</si>
  <si>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</si>
  <si>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</si>
  <si>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</si>
  <si>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Dotacje
ogółem</t>
  </si>
  <si>
    <t>Wydatki
ogółem (6+10)</t>
  </si>
  <si>
    <t>dotacje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</si>
  <si>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</si>
  <si>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</si>
  <si>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</si>
  <si>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</si>
  <si>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</si>
  <si>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</si>
  <si>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</si>
  <si>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</si>
  <si>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</si>
  <si>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</si>
  <si>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</si>
  <si>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</si>
  <si>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</si>
  <si>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</si>
  <si>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</si>
  <si>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</si>
  <si>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</si>
  <si>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</si>
  <si>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</si>
  <si>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</si>
  <si>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</si>
  <si>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</si>
  <si>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</si>
  <si>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</si>
  <si>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</si>
  <si>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</si>
  <si>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</si>
  <si>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</si>
  <si>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</si>
  <si>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</si>
  <si>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</si>
  <si>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</si>
  <si>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</si>
  <si>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</si>
  <si>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</si>
  <si>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</si>
  <si>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</si>
  <si>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</si>
  <si>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</si>
  <si>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</si>
  <si>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</si>
  <si>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</si>
  <si>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</si>
  <si>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</si>
  <si>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</si>
  <si>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</si>
  <si>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Nazwa zadania/podmiotu</t>
  </si>
  <si>
    <t>kwota dotacji</t>
  </si>
  <si>
    <t>przedmiotowej</t>
  </si>
  <si>
    <t>podmiotowej</t>
  </si>
  <si>
    <t>celowej</t>
  </si>
  <si>
    <t xml:space="preserve">A.Dotacje dla podmiotów należących do sektora finansów publicznych  </t>
  </si>
  <si>
    <t>Wykaszanie terenów zielonych 30 h x 70 zł</t>
  </si>
  <si>
    <t xml:space="preserve">Biblioteki </t>
  </si>
  <si>
    <t>Rozwijanie kutury i sportu poprzez upowszechnianie wśród dzieci i młodzieży sportów masowych ,gier zespołowych , rozgrywki piłki nożnej , pomoc w szkoleniu  sportowym dzieci i młodzieży .Organizacja iprez sportowych: rozgrywki piłki nożnej, zakup sprzętu(piłki,buty,siatki na boiska,stroje,zakup nagród i dyplomów ubezpieczenie zawodników opłaty transportu,utrzymanie boisk sportowych(koszenie trawy,nawadnianie).</t>
  </si>
  <si>
    <t>Razem:</t>
  </si>
  <si>
    <t>B.Dotacje dla podmiotów niezaliczanych do sektora finansów publicznych</t>
  </si>
  <si>
    <t>Przedszkole w Sorkwitach</t>
  </si>
  <si>
    <t>Przedszkole w w Warpunach</t>
  </si>
  <si>
    <t>Przedszkole w Rozogach</t>
  </si>
  <si>
    <t>Wspieranie działań na rzecz osób, szczególnie dzieci i młodzieży szkolnej  zagrożonych wykluczeniem społecznym , poprzez organizację czasu wolnego i organizację imprez rekreacyjno-szkoleniowych</t>
  </si>
  <si>
    <t>Ogółem A+B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</si>
  <si>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</si>
  <si>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Plan przychodów i kosztów samorządowych zakładów budżetowych na 2011 r.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</si>
  <si>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</si>
  <si>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</si>
  <si>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</si>
  <si>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</si>
  <si>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</si>
  <si>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</si>
  <si>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wpłata do budżetu</t>
  </si>
  <si>
    <t>dotacje z budżetu</t>
  </si>
  <si>
    <t xml:space="preserve">§ 2650 </t>
  </si>
  <si>
    <t>§ 6210</t>
  </si>
  <si>
    <t>Samorządowe zakłady budżetowe</t>
  </si>
  <si>
    <t xml:space="preserve">1. Zakład Gospodarki Komunalnej i Mieszkaniowej w Warpunach </t>
  </si>
  <si>
    <t>Plan dochodów w łącznej kwocie rachunku dochodów samorządowych jednostek budżetowych prowadzących działalność na podstawie ustawy o systemie oświaty  i wydatków nimi finansowanych</t>
  </si>
  <si>
    <t>Plan dochodów</t>
  </si>
  <si>
    <t>Plan wydatków</t>
  </si>
  <si>
    <t>II.</t>
  </si>
  <si>
    <t>Dział, z tego:</t>
  </si>
  <si>
    <t>-rozdział</t>
  </si>
  <si>
    <t>Dochody i wydatki związane z realizacją zadań z zakresu administracji rządowej i innych zadań zleconych odrębnymi ustawami w 2011 r.</t>
  </si>
  <si>
    <t>Dochody i wydatki związane z realizacją zadań realizowanych na podstawie umów lub porozumień między jednostkami samorządu terytorialnego w 2011 r.</t>
  </si>
  <si>
    <t xml:space="preserve"> Przychody i rozchody budżetu w 2011 r.</t>
  </si>
  <si>
    <t>Zestawienie planowanych kwot dotacji udzielanych z budżetu jst, realizowanych przez podmioty należące i nienależące do sektora finansów publicznych w 2011 r.</t>
  </si>
  <si>
    <t>Budowa ogrodzenia Cmentarza w Rybnie</t>
  </si>
  <si>
    <t>Utrzymanie zimowe dróg 896,6 h x 80 zł</t>
  </si>
  <si>
    <t>2011 r.</t>
  </si>
  <si>
    <t>75056</t>
  </si>
  <si>
    <t>75109</t>
  </si>
  <si>
    <t>Zakup pompy wodociągowej do Hydroforni Miłuki</t>
  </si>
  <si>
    <t>Budowa świetlicy w Szymanowie</t>
  </si>
  <si>
    <t>GOK</t>
  </si>
  <si>
    <t xml:space="preserve">Wykonanie przyłącza wodociągowego w Jędrychowie </t>
  </si>
  <si>
    <t>75108</t>
  </si>
  <si>
    <t>Zakup i montaż pieca C.O w Zespole Szkół w Warpunach</t>
  </si>
  <si>
    <t>Zakup i montaż pieca C.O w Szkole Podstawowej w Sorkwitach</t>
  </si>
  <si>
    <t>Zakup pompy wodociągowej do Hydroforni Szymanowo</t>
  </si>
  <si>
    <t xml:space="preserve">Zakup wiaty przystankowej w msc.Surmówka </t>
  </si>
  <si>
    <t>Zakup i montaż pieca C.O w Szkole Podstawowej w Choszczewie</t>
  </si>
  <si>
    <t>Wykonanie przyłącza energetycznego w Maradkach</t>
  </si>
  <si>
    <t>Zakup wody od ZWiK w Mrągowie 17 382m3x0,34zł</t>
  </si>
  <si>
    <t>Wywóz nieczystości stałych  SM-110 (  (1650szt x8,20zł=13 530zł),             KP-7 -     (60szt x222,50=13 350 zł)</t>
  </si>
  <si>
    <t xml:space="preserve">Remonty dróg 30,591km x 2530 zł </t>
  </si>
  <si>
    <t xml:space="preserve"> Przedszkole w Zyndakach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</si>
</sst>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right" vertical="center"/>
    </xf>
    <xf numFmtId="49" fontId="24" fillId="0" borderId="13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9" fontId="24" fillId="0" borderId="14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9" fontId="24" fillId="0" borderId="16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2" fontId="24" fillId="0" borderId="15" xfId="0" applyNumberFormat="1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8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20" fillId="20" borderId="19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20" fillId="20" borderId="19" xfId="0" applyFont="1" applyFill="1" applyBorder="1" applyAlignment="1">
      <alignment vertical="center"/>
    </xf>
    <xf numFmtId="0" fontId="1" fillId="20" borderId="19" xfId="0" applyFont="1" applyFill="1" applyBorder="1" applyAlignment="1">
      <alignment horizontal="center" vertical="center"/>
    </xf>
    <xf numFmtId="4" fontId="1" fillId="20" borderId="19" xfId="0" applyNumberFormat="1" applyFont="1" applyFill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4" fontId="1" fillId="0" borderId="22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28" xfId="0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85">
      <alignment/>
      <protection/>
    </xf>
    <xf numFmtId="0" fontId="26" fillId="0" borderId="0" xfId="85" applyFont="1" applyAlignment="1">
      <alignment horizontal="center" vertical="center"/>
      <protection/>
    </xf>
    <xf numFmtId="0" fontId="0" fillId="0" borderId="0" xfId="85" applyAlignment="1">
      <alignment vertical="center"/>
      <protection/>
    </xf>
    <xf numFmtId="0" fontId="27" fillId="0" borderId="0" xfId="85" applyFont="1" applyAlignment="1">
      <alignment horizontal="right" vertical="top"/>
      <protection/>
    </xf>
    <xf numFmtId="0" fontId="23" fillId="20" borderId="10" xfId="85" applyFont="1" applyFill="1" applyBorder="1" applyAlignment="1">
      <alignment horizontal="center" vertical="center" wrapText="1"/>
      <protection/>
    </xf>
    <xf numFmtId="0" fontId="22" fillId="0" borderId="10" xfId="85" applyFont="1" applyBorder="1" applyAlignment="1">
      <alignment horizontal="center" vertical="center"/>
      <protection/>
    </xf>
    <xf numFmtId="0" fontId="0" fillId="0" borderId="18" xfId="85" applyFont="1" applyBorder="1" applyAlignment="1">
      <alignment horizontal="center" vertical="center"/>
      <protection/>
    </xf>
    <xf numFmtId="0" fontId="0" fillId="0" borderId="18" xfId="85" applyFont="1" applyBorder="1" applyAlignment="1">
      <alignment vertical="center"/>
      <protection/>
    </xf>
    <xf numFmtId="4" fontId="0" fillId="0" borderId="18" xfId="85" applyNumberFormat="1" applyFont="1" applyBorder="1" applyAlignment="1">
      <alignment vertical="center"/>
      <protection/>
    </xf>
    <xf numFmtId="0" fontId="0" fillId="0" borderId="12" xfId="85" applyBorder="1" applyAlignment="1">
      <alignment horizontal="center" vertical="center"/>
      <protection/>
    </xf>
    <xf numFmtId="0" fontId="0" fillId="0" borderId="12" xfId="85" applyFont="1" applyBorder="1" applyAlignment="1">
      <alignment horizontal="left" vertical="center" indent="1"/>
      <protection/>
    </xf>
    <xf numFmtId="4" fontId="0" fillId="0" borderId="12" xfId="85" applyNumberFormat="1" applyBorder="1" applyAlignment="1">
      <alignment vertical="center"/>
      <protection/>
    </xf>
    <xf numFmtId="0" fontId="0" fillId="0" borderId="12" xfId="85" applyFont="1" applyBorder="1" applyAlignment="1">
      <alignment horizontal="left" vertical="center" wrapText="1" indent="2"/>
      <protection/>
    </xf>
    <xf numFmtId="0" fontId="0" fillId="0" borderId="12" xfId="85" applyFont="1" applyBorder="1" applyAlignment="1">
      <alignment horizontal="left" vertical="center" indent="2"/>
      <protection/>
    </xf>
    <xf numFmtId="0" fontId="0" fillId="0" borderId="11" xfId="85" applyBorder="1" applyAlignment="1">
      <alignment horizontal="center" vertical="center"/>
      <protection/>
    </xf>
    <xf numFmtId="0" fontId="0" fillId="0" borderId="11" xfId="85" applyFont="1" applyBorder="1" applyAlignment="1">
      <alignment horizontal="left" vertical="center" indent="2"/>
      <protection/>
    </xf>
    <xf numFmtId="4" fontId="0" fillId="0" borderId="11" xfId="85" applyNumberFormat="1" applyBorder="1" applyAlignment="1">
      <alignment vertical="center"/>
      <protection/>
    </xf>
    <xf numFmtId="4" fontId="23" fillId="0" borderId="10" xfId="85" applyNumberFormat="1" applyFont="1" applyBorder="1" applyAlignment="1">
      <alignment vertical="center"/>
      <protection/>
    </xf>
    <xf numFmtId="0" fontId="23" fillId="0" borderId="0" xfId="85" applyFont="1">
      <alignment/>
      <protection/>
    </xf>
    <xf numFmtId="0" fontId="33" fillId="0" borderId="0" xfId="85" applyFont="1">
      <alignment/>
      <protection/>
    </xf>
    <xf numFmtId="0" fontId="0" fillId="0" borderId="0" xfId="86">
      <alignment/>
      <protection/>
    </xf>
    <xf numFmtId="0" fontId="26" fillId="0" borderId="0" xfId="86" applyFont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27" fillId="0" borderId="0" xfId="86" applyFont="1" applyAlignment="1">
      <alignment horizontal="right" vertical="center"/>
      <protection/>
    </xf>
    <xf numFmtId="0" fontId="22" fillId="0" borderId="10" xfId="86" applyFont="1" applyBorder="1" applyAlignment="1">
      <alignment horizontal="center" vertical="center"/>
      <protection/>
    </xf>
    <xf numFmtId="0" fontId="0" fillId="0" borderId="18" xfId="86" applyFont="1" applyBorder="1" applyAlignment="1">
      <alignment horizontal="center" vertical="center"/>
      <protection/>
    </xf>
    <xf numFmtId="49" fontId="0" fillId="0" borderId="18" xfId="86" applyNumberFormat="1" applyFont="1" applyBorder="1" applyAlignment="1">
      <alignment vertical="center"/>
      <protection/>
    </xf>
    <xf numFmtId="4" fontId="0" fillId="0" borderId="18" xfId="86" applyNumberFormat="1" applyBorder="1" applyAlignment="1">
      <alignment vertical="center"/>
      <protection/>
    </xf>
    <xf numFmtId="0" fontId="0" fillId="0" borderId="12" xfId="86" applyBorder="1" applyAlignment="1">
      <alignment horizontal="center" vertical="center"/>
      <protection/>
    </xf>
    <xf numFmtId="49" fontId="0" fillId="0" borderId="12" xfId="86" applyNumberFormat="1" applyFont="1" applyBorder="1" applyAlignment="1">
      <alignment horizontal="left" vertical="center" indent="1"/>
      <protection/>
    </xf>
    <xf numFmtId="4" fontId="0" fillId="0" borderId="12" xfId="86" applyNumberFormat="1" applyBorder="1" applyAlignment="1">
      <alignment vertical="center"/>
      <protection/>
    </xf>
    <xf numFmtId="49" fontId="0" fillId="0" borderId="13" xfId="86" applyNumberFormat="1" applyFont="1" applyBorder="1" applyAlignment="1">
      <alignment vertical="center"/>
      <protection/>
    </xf>
    <xf numFmtId="0" fontId="0" fillId="0" borderId="11" xfId="86" applyBorder="1" applyAlignment="1">
      <alignment horizontal="center" vertical="center"/>
      <protection/>
    </xf>
    <xf numFmtId="4" fontId="0" fillId="0" borderId="11" xfId="86" applyNumberFormat="1" applyBorder="1" applyAlignment="1">
      <alignment vertical="center"/>
      <protection/>
    </xf>
    <xf numFmtId="4" fontId="23" fillId="0" borderId="10" xfId="86" applyNumberFormat="1" applyFont="1" applyBorder="1" applyAlignment="1">
      <alignment vertical="center"/>
      <protection/>
    </xf>
    <xf numFmtId="0" fontId="23" fillId="0" borderId="0" xfId="86" applyFont="1">
      <alignment/>
      <protection/>
    </xf>
    <xf numFmtId="0" fontId="33" fillId="0" borderId="0" xfId="86" applyFont="1">
      <alignment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0" fillId="20" borderId="29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1" fillId="0" borderId="28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0" fontId="0" fillId="0" borderId="30" xfId="0" applyBorder="1" applyAlignment="1">
      <alignment horizontal="center" vertical="center"/>
    </xf>
    <xf numFmtId="49" fontId="0" fillId="0" borderId="30" xfId="0" applyNumberFormat="1" applyFont="1" applyBorder="1" applyAlignment="1">
      <alignment vertical="center"/>
    </xf>
    <xf numFmtId="49" fontId="0" fillId="0" borderId="30" xfId="0" applyNumberFormat="1" applyBorder="1" applyAlignment="1">
      <alignment vertical="center" wrapText="1"/>
    </xf>
    <xf numFmtId="4" fontId="0" fillId="0" borderId="30" xfId="0" applyNumberFormat="1" applyFont="1" applyBorder="1" applyAlignment="1">
      <alignment wrapText="1"/>
    </xf>
    <xf numFmtId="4" fontId="0" fillId="0" borderId="30" xfId="0" applyNumberFormat="1" applyBorder="1" applyAlignment="1">
      <alignment/>
    </xf>
    <xf numFmtId="4" fontId="0" fillId="0" borderId="30" xfId="0" applyNumberFormat="1" applyBorder="1" applyAlignment="1">
      <alignment wrapText="1"/>
    </xf>
    <xf numFmtId="0" fontId="0" fillId="0" borderId="14" xfId="0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32" fillId="0" borderId="0" xfId="85" applyFont="1" applyBorder="1" applyAlignment="1">
      <alignment horizontal="center" vertical="center"/>
      <protection/>
    </xf>
    <xf numFmtId="0" fontId="23" fillId="20" borderId="10" xfId="85" applyFont="1" applyFill="1" applyBorder="1" applyAlignment="1">
      <alignment horizontal="center" vertical="center"/>
      <protection/>
    </xf>
    <xf numFmtId="0" fontId="23" fillId="20" borderId="10" xfId="85" applyFont="1" applyFill="1" applyBorder="1" applyAlignment="1">
      <alignment horizontal="center" vertical="center" wrapText="1"/>
      <protection/>
    </xf>
    <xf numFmtId="0" fontId="23" fillId="0" borderId="10" xfId="85" applyFont="1" applyBorder="1" applyAlignment="1">
      <alignment horizontal="center" vertical="center"/>
      <protection/>
    </xf>
    <xf numFmtId="0" fontId="23" fillId="20" borderId="15" xfId="85" applyFont="1" applyFill="1" applyBorder="1" applyAlignment="1">
      <alignment horizontal="center" vertical="center" wrapText="1"/>
      <protection/>
    </xf>
    <xf numFmtId="0" fontId="23" fillId="0" borderId="10" xfId="86" applyFont="1" applyBorder="1" applyAlignment="1">
      <alignment horizontal="center" vertical="center"/>
      <protection/>
    </xf>
    <xf numFmtId="0" fontId="34" fillId="0" borderId="0" xfId="86" applyFont="1" applyBorder="1" applyAlignment="1">
      <alignment horizontal="center" wrapText="1"/>
      <protection/>
    </xf>
    <xf numFmtId="0" fontId="23" fillId="20" borderId="10" xfId="86" applyFont="1" applyFill="1" applyBorder="1" applyAlignment="1">
      <alignment horizontal="center" vertical="center"/>
      <protection/>
    </xf>
    <xf numFmtId="0" fontId="23" fillId="20" borderId="10" xfId="86" applyFont="1" applyFill="1" applyBorder="1" applyAlignment="1">
      <alignment horizontal="center" vertical="center" wrapText="1"/>
      <protection/>
    </xf>
  </cellXfs>
  <cellStyles count="90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Komórka połączona" xfId="71"/>
    <cellStyle name="Komórka połączona 1" xfId="72"/>
    <cellStyle name="Komórka zaznaczona" xfId="73"/>
    <cellStyle name="Komórka zaznaczona 1" xfId="74"/>
    <cellStyle name="Nagłówek 1" xfId="75"/>
    <cellStyle name="Nagłówek 1 1" xfId="76"/>
    <cellStyle name="Nagłówek 2" xfId="77"/>
    <cellStyle name="Nagłówek 2 1" xfId="78"/>
    <cellStyle name="Nagłówek 3" xfId="79"/>
    <cellStyle name="Nagłówek 3 1" xfId="80"/>
    <cellStyle name="Nagłówek 4" xfId="81"/>
    <cellStyle name="Nagłówek 4 1" xfId="82"/>
    <cellStyle name="Neutralne" xfId="83"/>
    <cellStyle name="Neutralne 1" xfId="84"/>
    <cellStyle name="Normalny_11" xfId="85"/>
    <cellStyle name="Normalny_11a" xfId="86"/>
    <cellStyle name="Obliczenia" xfId="87"/>
    <cellStyle name="Obliczenia 1" xfId="88"/>
    <cellStyle name="Percent" xfId="89"/>
    <cellStyle name="Suma" xfId="90"/>
    <cellStyle name="Suma 1" xfId="91"/>
    <cellStyle name="Tekst objaśnienia" xfId="92"/>
    <cellStyle name="Tekst objaśnienia 1" xfId="93"/>
    <cellStyle name="Tekst ostrzeżenia" xfId="94"/>
    <cellStyle name="Tekst ostrzeżenia 1" xfId="95"/>
    <cellStyle name="Tytuł" xfId="96"/>
    <cellStyle name="Tytuł 1" xfId="97"/>
    <cellStyle name="Uwaga" xfId="98"/>
    <cellStyle name="Uwaga 1" xfId="99"/>
    <cellStyle name="Currency" xfId="100"/>
    <cellStyle name="Currency [0]" xfId="101"/>
    <cellStyle name="Złe" xfId="102"/>
    <cellStyle name="Złe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.625" style="5" customWidth="1"/>
    <col min="2" max="2" width="5.125" style="5" customWidth="1"/>
    <col min="3" max="3" width="6.25390625" style="5" customWidth="1"/>
    <col min="4" max="4" width="5.875" style="5" customWidth="1"/>
    <col min="5" max="5" width="28.125" style="5" customWidth="1"/>
    <col min="6" max="6" width="14.125" style="5" customWidth="1"/>
    <col min="7" max="7" width="12.75390625" style="5" customWidth="1"/>
    <col min="8" max="8" width="11.75390625" style="5" customWidth="1"/>
    <col min="9" max="10" width="10.125" style="5" customWidth="1"/>
    <col min="11" max="11" width="12.625" style="5" customWidth="1"/>
    <col min="12" max="12" width="16.75390625" style="5" customWidth="1"/>
    <col min="13" max="13" width="9.125" style="9" customWidth="1"/>
    <col min="14" max="16384" width="9.125" style="5" customWidth="1"/>
  </cols>
  <sheetData>
    <row r="1" spans="1:12" ht="17.25" customHeight="1">
      <c r="A1" s="179" t="s">
        <v>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19</v>
      </c>
    </row>
    <row r="3" spans="1:12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0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3" s="7" customFormat="1" ht="19.5" customHeight="1">
      <c r="A7" s="180" t="s">
        <v>42</v>
      </c>
      <c r="B7" s="180" t="s">
        <v>0</v>
      </c>
      <c r="C7" s="180" t="s">
        <v>43</v>
      </c>
      <c r="D7" s="180" t="s">
        <v>44</v>
      </c>
      <c r="E7" s="181" t="s">
        <v>45</v>
      </c>
      <c r="F7" s="181" t="s">
        <v>46</v>
      </c>
      <c r="G7" s="181" t="s">
        <v>47</v>
      </c>
      <c r="H7" s="181"/>
      <c r="I7" s="181"/>
      <c r="J7" s="181"/>
      <c r="K7" s="181"/>
      <c r="L7" s="182" t="s">
        <v>48</v>
      </c>
      <c r="M7" s="12"/>
    </row>
    <row r="8" spans="1:13" s="7" customFormat="1" ht="19.5" customHeight="1">
      <c r="A8" s="180"/>
      <c r="B8" s="180"/>
      <c r="C8" s="180"/>
      <c r="D8" s="180"/>
      <c r="E8" s="181"/>
      <c r="F8" s="181"/>
      <c r="G8" s="181" t="s">
        <v>49</v>
      </c>
      <c r="H8" s="181" t="s">
        <v>50</v>
      </c>
      <c r="I8" s="181"/>
      <c r="J8" s="181"/>
      <c r="K8" s="181"/>
      <c r="L8" s="182"/>
      <c r="M8" s="12"/>
    </row>
    <row r="9" spans="1:13" s="7" customFormat="1" ht="29.25" customHeight="1">
      <c r="A9" s="180"/>
      <c r="B9" s="180"/>
      <c r="C9" s="180"/>
      <c r="D9" s="180"/>
      <c r="E9" s="181"/>
      <c r="F9" s="181"/>
      <c r="G9" s="181"/>
      <c r="H9" s="181" t="s">
        <v>51</v>
      </c>
      <c r="I9" s="181" t="s">
        <v>52</v>
      </c>
      <c r="J9" s="181" t="s">
        <v>53</v>
      </c>
      <c r="K9" s="181" t="s">
        <v>54</v>
      </c>
      <c r="L9" s="182"/>
      <c r="M9" s="12"/>
    </row>
    <row r="10" spans="1:13" s="7" customFormat="1" ht="19.5" customHeight="1">
      <c r="A10" s="180"/>
      <c r="B10" s="180"/>
      <c r="C10" s="180"/>
      <c r="D10" s="180"/>
      <c r="E10" s="181"/>
      <c r="F10" s="181"/>
      <c r="G10" s="181"/>
      <c r="H10" s="181"/>
      <c r="I10" s="181"/>
      <c r="J10" s="181"/>
      <c r="K10" s="181"/>
      <c r="L10" s="182"/>
      <c r="M10" s="12"/>
    </row>
    <row r="11" spans="1:13" s="7" customFormat="1" ht="27.75" customHeight="1">
      <c r="A11" s="180"/>
      <c r="B11" s="180"/>
      <c r="C11" s="180"/>
      <c r="D11" s="180"/>
      <c r="E11" s="181"/>
      <c r="F11" s="181"/>
      <c r="G11" s="181"/>
      <c r="H11" s="181"/>
      <c r="I11" s="181"/>
      <c r="J11" s="181"/>
      <c r="K11" s="181"/>
      <c r="L11" s="182"/>
      <c r="M11" s="12"/>
    </row>
    <row r="12" spans="1:13" ht="7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/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12"/>
    </row>
    <row r="13" spans="1:13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2"/>
    </row>
    <row r="14" spans="1:12" ht="44.25" customHeight="1">
      <c r="A14" s="165">
        <v>1</v>
      </c>
      <c r="B14" s="166" t="s">
        <v>4</v>
      </c>
      <c r="C14" s="166" t="s">
        <v>5</v>
      </c>
      <c r="D14" s="166">
        <v>6060</v>
      </c>
      <c r="E14" s="166" t="s">
        <v>193</v>
      </c>
      <c r="F14" s="33"/>
      <c r="G14" s="33">
        <v>10843.68</v>
      </c>
      <c r="H14" s="33">
        <v>10843.68</v>
      </c>
      <c r="I14" s="33"/>
      <c r="J14" s="167"/>
      <c r="K14" s="168"/>
      <c r="L14" s="168"/>
    </row>
    <row r="15" spans="1:12" ht="44.25" customHeight="1">
      <c r="A15" s="165">
        <v>2</v>
      </c>
      <c r="B15" s="166" t="s">
        <v>4</v>
      </c>
      <c r="C15" s="166" t="s">
        <v>5</v>
      </c>
      <c r="D15" s="166" t="s">
        <v>31</v>
      </c>
      <c r="E15" s="166" t="s">
        <v>200</v>
      </c>
      <c r="F15" s="33"/>
      <c r="G15" s="33">
        <v>10606.44</v>
      </c>
      <c r="H15" s="33">
        <v>10606.44</v>
      </c>
      <c r="I15" s="33"/>
      <c r="J15" s="167"/>
      <c r="K15" s="168"/>
      <c r="L15" s="168"/>
    </row>
    <row r="16" spans="1:12" ht="44.25" customHeight="1">
      <c r="A16" s="165">
        <v>3</v>
      </c>
      <c r="B16" s="166" t="s">
        <v>4</v>
      </c>
      <c r="C16" s="166" t="s">
        <v>5</v>
      </c>
      <c r="D16" s="166" t="s">
        <v>23</v>
      </c>
      <c r="E16" s="166" t="s">
        <v>196</v>
      </c>
      <c r="F16" s="33"/>
      <c r="G16" s="33">
        <v>24395.81</v>
      </c>
      <c r="H16" s="33">
        <v>24395.81</v>
      </c>
      <c r="I16" s="33"/>
      <c r="J16" s="167"/>
      <c r="K16" s="168"/>
      <c r="L16" s="168"/>
    </row>
    <row r="17" spans="1:12" ht="44.25" customHeight="1">
      <c r="A17" s="154">
        <v>4</v>
      </c>
      <c r="B17" s="169" t="s">
        <v>7</v>
      </c>
      <c r="C17" s="169" t="s">
        <v>8</v>
      </c>
      <c r="D17" s="169" t="s">
        <v>23</v>
      </c>
      <c r="E17" s="170" t="s">
        <v>57</v>
      </c>
      <c r="F17" s="171"/>
      <c r="G17" s="168">
        <v>150000</v>
      </c>
      <c r="H17" s="168"/>
      <c r="I17" s="168">
        <v>150000</v>
      </c>
      <c r="J17" s="167"/>
      <c r="K17" s="168"/>
      <c r="L17" s="168"/>
    </row>
    <row r="18" spans="1:12" ht="25.5" customHeight="1">
      <c r="A18" s="154">
        <v>5</v>
      </c>
      <c r="B18" s="32" t="s">
        <v>7</v>
      </c>
      <c r="C18" s="32" t="s">
        <v>8</v>
      </c>
      <c r="D18" s="32" t="s">
        <v>31</v>
      </c>
      <c r="E18" s="166" t="s">
        <v>201</v>
      </c>
      <c r="F18" s="171"/>
      <c r="G18" s="168">
        <v>5000</v>
      </c>
      <c r="H18" s="168">
        <v>5000</v>
      </c>
      <c r="I18" s="168"/>
      <c r="J18" s="167"/>
      <c r="K18" s="168"/>
      <c r="L18" s="168"/>
    </row>
    <row r="19" spans="1:12" ht="23.25" customHeight="1">
      <c r="A19" s="154">
        <v>6</v>
      </c>
      <c r="B19" s="32" t="s">
        <v>9</v>
      </c>
      <c r="C19" s="32" t="s">
        <v>10</v>
      </c>
      <c r="D19" s="32" t="s">
        <v>23</v>
      </c>
      <c r="E19" s="166" t="s">
        <v>188</v>
      </c>
      <c r="F19" s="167"/>
      <c r="G19" s="168">
        <v>9000</v>
      </c>
      <c r="H19" s="168">
        <v>9000</v>
      </c>
      <c r="I19" s="168"/>
      <c r="J19" s="167"/>
      <c r="K19" s="168"/>
      <c r="L19" s="168"/>
    </row>
    <row r="20" spans="1:12" ht="23.25" customHeight="1">
      <c r="A20" s="154">
        <v>7</v>
      </c>
      <c r="B20" s="32" t="s">
        <v>11</v>
      </c>
      <c r="C20" s="169" t="s">
        <v>12</v>
      </c>
      <c r="D20" s="169" t="s">
        <v>23</v>
      </c>
      <c r="E20" s="170" t="s">
        <v>61</v>
      </c>
      <c r="F20" s="171">
        <v>1000000</v>
      </c>
      <c r="G20" s="168">
        <v>25000</v>
      </c>
      <c r="H20" s="168"/>
      <c r="I20" s="168">
        <v>25000</v>
      </c>
      <c r="J20" s="167"/>
      <c r="K20" s="168"/>
      <c r="L20" s="168"/>
    </row>
    <row r="21" spans="1:12" ht="23.25" customHeight="1">
      <c r="A21" s="154">
        <v>8</v>
      </c>
      <c r="B21" s="32" t="s">
        <v>11</v>
      </c>
      <c r="C21" s="32" t="s">
        <v>12</v>
      </c>
      <c r="D21" s="32" t="s">
        <v>31</v>
      </c>
      <c r="E21" s="166" t="s">
        <v>198</v>
      </c>
      <c r="F21" s="171"/>
      <c r="G21" s="168">
        <v>17000</v>
      </c>
      <c r="H21" s="168">
        <v>2000</v>
      </c>
      <c r="I21" s="168">
        <v>15000</v>
      </c>
      <c r="J21" s="167"/>
      <c r="K21" s="168"/>
      <c r="L21" s="168"/>
    </row>
    <row r="22" spans="1:12" ht="39.75" customHeight="1">
      <c r="A22" s="154">
        <v>9</v>
      </c>
      <c r="B22" s="32" t="s">
        <v>11</v>
      </c>
      <c r="C22" s="32" t="s">
        <v>12</v>
      </c>
      <c r="D22" s="32" t="s">
        <v>31</v>
      </c>
      <c r="E22" s="166" t="s">
        <v>199</v>
      </c>
      <c r="F22" s="171"/>
      <c r="G22" s="168">
        <v>15000</v>
      </c>
      <c r="H22" s="168">
        <v>5000</v>
      </c>
      <c r="I22" s="168">
        <v>10000</v>
      </c>
      <c r="J22" s="167"/>
      <c r="K22" s="168"/>
      <c r="L22" s="168"/>
    </row>
    <row r="23" spans="1:12" ht="39.75" customHeight="1">
      <c r="A23" s="154">
        <v>10</v>
      </c>
      <c r="B23" s="32" t="s">
        <v>11</v>
      </c>
      <c r="C23" s="32" t="s">
        <v>12</v>
      </c>
      <c r="D23" s="32" t="s">
        <v>31</v>
      </c>
      <c r="E23" s="166" t="s">
        <v>202</v>
      </c>
      <c r="F23" s="171"/>
      <c r="G23" s="168">
        <v>7000</v>
      </c>
      <c r="H23" s="168">
        <v>7000</v>
      </c>
      <c r="I23" s="168"/>
      <c r="J23" s="167"/>
      <c r="K23" s="168"/>
      <c r="L23" s="168"/>
    </row>
    <row r="24" spans="1:12" ht="36.75" customHeight="1">
      <c r="A24" s="165">
        <v>11</v>
      </c>
      <c r="B24" s="32" t="s">
        <v>14</v>
      </c>
      <c r="C24" s="170" t="s">
        <v>62</v>
      </c>
      <c r="D24" s="170" t="s">
        <v>63</v>
      </c>
      <c r="E24" s="170" t="s">
        <v>64</v>
      </c>
      <c r="F24" s="167"/>
      <c r="G24" s="168">
        <v>1736902</v>
      </c>
      <c r="H24" s="168">
        <v>29362</v>
      </c>
      <c r="I24" s="168">
        <v>650000</v>
      </c>
      <c r="J24" s="171"/>
      <c r="K24" s="168">
        <v>1057540</v>
      </c>
      <c r="L24" s="168"/>
    </row>
    <row r="25" spans="1:12" ht="28.5" customHeight="1">
      <c r="A25" s="154">
        <v>12</v>
      </c>
      <c r="B25" s="32" t="s">
        <v>14</v>
      </c>
      <c r="C25" s="170" t="s">
        <v>15</v>
      </c>
      <c r="D25" s="170" t="s">
        <v>66</v>
      </c>
      <c r="E25" s="170" t="s">
        <v>67</v>
      </c>
      <c r="F25" s="167">
        <v>1000000</v>
      </c>
      <c r="G25" s="168">
        <v>48000</v>
      </c>
      <c r="H25" s="168">
        <v>48000</v>
      </c>
      <c r="I25" s="168"/>
      <c r="J25" s="171"/>
      <c r="K25" s="168"/>
      <c r="L25" s="168"/>
    </row>
    <row r="26" spans="1:12" ht="42" customHeight="1">
      <c r="A26" s="154">
        <v>13</v>
      </c>
      <c r="B26" s="32" t="s">
        <v>14</v>
      </c>
      <c r="C26" s="169" t="s">
        <v>38</v>
      </c>
      <c r="D26" s="169" t="s">
        <v>23</v>
      </c>
      <c r="E26" s="170" t="s">
        <v>69</v>
      </c>
      <c r="F26" s="167">
        <v>151000</v>
      </c>
      <c r="G26" s="168">
        <v>59000</v>
      </c>
      <c r="H26" s="168">
        <v>59000</v>
      </c>
      <c r="I26" s="168"/>
      <c r="J26" s="171"/>
      <c r="K26" s="168"/>
      <c r="L26" s="168"/>
    </row>
    <row r="27" spans="1:12" ht="28.5" customHeight="1">
      <c r="A27" s="154">
        <v>14</v>
      </c>
      <c r="B27" s="32" t="s">
        <v>14</v>
      </c>
      <c r="C27" s="169" t="s">
        <v>16</v>
      </c>
      <c r="D27" s="169" t="s">
        <v>23</v>
      </c>
      <c r="E27" s="170" t="s">
        <v>72</v>
      </c>
      <c r="F27" s="171">
        <v>237700</v>
      </c>
      <c r="G27" s="168">
        <v>10000</v>
      </c>
      <c r="H27" s="168">
        <v>10000</v>
      </c>
      <c r="I27" s="168"/>
      <c r="J27" s="171"/>
      <c r="K27" s="168"/>
      <c r="L27" s="168"/>
    </row>
    <row r="28" spans="1:12" ht="19.5" customHeight="1">
      <c r="A28" s="154">
        <v>15</v>
      </c>
      <c r="B28" s="32" t="s">
        <v>14</v>
      </c>
      <c r="C28" s="169" t="s">
        <v>16</v>
      </c>
      <c r="D28" s="169" t="s">
        <v>23</v>
      </c>
      <c r="E28" s="170" t="s">
        <v>74</v>
      </c>
      <c r="F28" s="167">
        <v>260000</v>
      </c>
      <c r="G28" s="168">
        <v>5000</v>
      </c>
      <c r="H28" s="168">
        <v>5000</v>
      </c>
      <c r="I28" s="168"/>
      <c r="J28" s="171"/>
      <c r="K28" s="168"/>
      <c r="L28" s="168"/>
    </row>
    <row r="29" spans="1:12" ht="21.75" customHeight="1">
      <c r="A29" s="154">
        <v>16</v>
      </c>
      <c r="B29" s="169" t="s">
        <v>14</v>
      </c>
      <c r="C29" s="169" t="s">
        <v>16</v>
      </c>
      <c r="D29" s="169" t="s">
        <v>24</v>
      </c>
      <c r="E29" s="170" t="s">
        <v>76</v>
      </c>
      <c r="F29" s="167">
        <v>400000</v>
      </c>
      <c r="G29" s="168">
        <v>10000</v>
      </c>
      <c r="H29" s="168">
        <v>10000</v>
      </c>
      <c r="I29" s="168"/>
      <c r="J29" s="171"/>
      <c r="K29" s="168"/>
      <c r="L29" s="168"/>
    </row>
    <row r="30" spans="1:12" ht="25.5" customHeight="1">
      <c r="A30" s="154">
        <v>17</v>
      </c>
      <c r="B30" s="169" t="s">
        <v>14</v>
      </c>
      <c r="C30" s="169" t="s">
        <v>16</v>
      </c>
      <c r="D30" s="169" t="s">
        <v>23</v>
      </c>
      <c r="E30" s="170" t="s">
        <v>78</v>
      </c>
      <c r="F30" s="167">
        <v>100000</v>
      </c>
      <c r="G30" s="168">
        <v>5000</v>
      </c>
      <c r="H30" s="168">
        <v>5000</v>
      </c>
      <c r="I30" s="168"/>
      <c r="J30" s="171"/>
      <c r="K30" s="168"/>
      <c r="L30" s="168"/>
    </row>
    <row r="31" spans="1:12" ht="31.5" customHeight="1">
      <c r="A31" s="154">
        <v>18</v>
      </c>
      <c r="B31" s="169" t="s">
        <v>14</v>
      </c>
      <c r="C31" s="169" t="s">
        <v>39</v>
      </c>
      <c r="D31" s="169" t="s">
        <v>23</v>
      </c>
      <c r="E31" s="166" t="s">
        <v>203</v>
      </c>
      <c r="F31" s="167"/>
      <c r="G31" s="168">
        <v>4856</v>
      </c>
      <c r="H31" s="168">
        <v>4856</v>
      </c>
      <c r="I31" s="168"/>
      <c r="J31" s="171"/>
      <c r="K31" s="168"/>
      <c r="L31" s="168"/>
    </row>
    <row r="32" spans="1:12" ht="25.5">
      <c r="A32" s="154">
        <v>19</v>
      </c>
      <c r="B32" s="169" t="s">
        <v>14</v>
      </c>
      <c r="C32" s="169" t="s">
        <v>18</v>
      </c>
      <c r="D32" s="169" t="s">
        <v>23</v>
      </c>
      <c r="E32" s="170" t="s">
        <v>79</v>
      </c>
      <c r="F32" s="171"/>
      <c r="G32" s="168">
        <v>10000</v>
      </c>
      <c r="H32" s="168">
        <v>10000</v>
      </c>
      <c r="I32" s="168"/>
      <c r="J32" s="171"/>
      <c r="K32" s="168"/>
      <c r="L32" s="168"/>
    </row>
    <row r="33" spans="1:12" ht="18.75" customHeight="1">
      <c r="A33" s="154">
        <v>20</v>
      </c>
      <c r="B33" s="169" t="s">
        <v>17</v>
      </c>
      <c r="C33" s="169" t="s">
        <v>18</v>
      </c>
      <c r="D33" s="169" t="s">
        <v>23</v>
      </c>
      <c r="E33" s="170" t="s">
        <v>80</v>
      </c>
      <c r="F33" s="171">
        <v>300000</v>
      </c>
      <c r="G33" s="168">
        <v>25000</v>
      </c>
      <c r="H33" s="168">
        <v>25000</v>
      </c>
      <c r="I33" s="168"/>
      <c r="J33" s="171"/>
      <c r="K33" s="168"/>
      <c r="L33" s="168"/>
    </row>
    <row r="34" spans="1:12" ht="12.75">
      <c r="A34" s="154">
        <v>21</v>
      </c>
      <c r="B34" s="169" t="s">
        <v>40</v>
      </c>
      <c r="C34" s="169" t="s">
        <v>18</v>
      </c>
      <c r="D34" s="169" t="s">
        <v>23</v>
      </c>
      <c r="E34" s="170" t="s">
        <v>81</v>
      </c>
      <c r="F34" s="171">
        <v>300000</v>
      </c>
      <c r="G34" s="168">
        <v>25000</v>
      </c>
      <c r="H34" s="168">
        <v>25000</v>
      </c>
      <c r="I34" s="168"/>
      <c r="J34" s="171"/>
      <c r="K34" s="168"/>
      <c r="L34" s="168"/>
    </row>
    <row r="35" spans="1:12" ht="38.25">
      <c r="A35" s="154">
        <v>22</v>
      </c>
      <c r="B35" s="169" t="s">
        <v>17</v>
      </c>
      <c r="C35" s="169" t="s">
        <v>18</v>
      </c>
      <c r="D35" s="170" t="s">
        <v>82</v>
      </c>
      <c r="E35" s="170" t="s">
        <v>83</v>
      </c>
      <c r="F35" s="171"/>
      <c r="G35" s="168">
        <v>252614</v>
      </c>
      <c r="H35" s="168">
        <v>129665</v>
      </c>
      <c r="I35" s="168"/>
      <c r="J35" s="167"/>
      <c r="K35" s="168">
        <v>122949</v>
      </c>
      <c r="L35" s="168"/>
    </row>
    <row r="36" spans="1:12" ht="26.25" thickBot="1">
      <c r="A36" s="172">
        <v>23</v>
      </c>
      <c r="B36" s="173" t="s">
        <v>40</v>
      </c>
      <c r="C36" s="173" t="s">
        <v>18</v>
      </c>
      <c r="D36" s="173" t="s">
        <v>23</v>
      </c>
      <c r="E36" s="174" t="s">
        <v>194</v>
      </c>
      <c r="F36" s="175">
        <v>500000</v>
      </c>
      <c r="G36" s="176"/>
      <c r="H36" s="176"/>
      <c r="I36" s="176"/>
      <c r="J36" s="177"/>
      <c r="K36" s="176"/>
      <c r="L36" s="176"/>
    </row>
    <row r="37" spans="1:12" ht="12.75">
      <c r="A37" s="17" t="s">
        <v>85</v>
      </c>
      <c r="B37" s="17"/>
      <c r="C37" s="17"/>
      <c r="D37" s="17"/>
      <c r="E37" s="161"/>
      <c r="F37" s="162">
        <f>SUM(F17:F36)</f>
        <v>4248700</v>
      </c>
      <c r="G37" s="18">
        <f>SUM(G14:G35)</f>
        <v>2465217.9299999997</v>
      </c>
      <c r="H37" s="18">
        <f>SUM(H14:H35)</f>
        <v>434728.93</v>
      </c>
      <c r="I37" s="18">
        <f>SUM(I14:I35)</f>
        <v>850000</v>
      </c>
      <c r="J37" s="18">
        <f>SUM(J14:J35)</f>
        <v>0</v>
      </c>
      <c r="K37" s="18">
        <f>SUM(K14:K35)</f>
        <v>1180489</v>
      </c>
      <c r="L37" s="17" t="s">
        <v>84</v>
      </c>
    </row>
    <row r="38" spans="2:13" s="19" customFormat="1" ht="22.5" customHeight="1">
      <c r="B38" s="8"/>
      <c r="C38" s="8"/>
      <c r="D38" s="8"/>
      <c r="E38" s="5"/>
      <c r="F38" s="5"/>
      <c r="M38" s="20"/>
    </row>
    <row r="39" spans="1:13" ht="12.75">
      <c r="A39" s="8"/>
      <c r="I39" s="8"/>
      <c r="J39" s="8"/>
      <c r="K39" s="8"/>
      <c r="L39" s="8"/>
      <c r="M39" s="12"/>
    </row>
    <row r="40" ht="12.75">
      <c r="A40" s="5" t="s">
        <v>86</v>
      </c>
    </row>
    <row r="41" ht="12.75">
      <c r="A41" s="5" t="s">
        <v>87</v>
      </c>
    </row>
    <row r="42" ht="12.75">
      <c r="A42" s="5" t="s">
        <v>88</v>
      </c>
    </row>
    <row r="43" ht="12.75">
      <c r="A43" s="5" t="s">
        <v>89</v>
      </c>
    </row>
    <row r="45" ht="14.25">
      <c r="A45" s="21" t="s">
        <v>90</v>
      </c>
    </row>
  </sheetData>
  <sheetProtection/>
  <mergeCells count="15">
    <mergeCell ref="H8:K8"/>
    <mergeCell ref="H9:H11"/>
    <mergeCell ref="I9:I11"/>
    <mergeCell ref="J9:J11"/>
    <mergeCell ref="K9:K11"/>
    <mergeCell ref="A1:L1"/>
    <mergeCell ref="A7:A11"/>
    <mergeCell ref="B7:B11"/>
    <mergeCell ref="C7:C11"/>
    <mergeCell ref="D7:D11"/>
    <mergeCell ref="E7:E11"/>
    <mergeCell ref="F7:F11"/>
    <mergeCell ref="G7:K7"/>
    <mergeCell ref="L7:L11"/>
    <mergeCell ref="G8:G11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 XV/107/2011
z dnia  30 grudnia 2011r.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F64" sqref="F64"/>
    </sheetView>
  </sheetViews>
  <sheetFormatPr defaultColWidth="9.00390625" defaultRowHeight="12.75"/>
  <cols>
    <col min="1" max="1" width="5.625" style="5" customWidth="1"/>
    <col min="2" max="2" width="8.875" style="5" customWidth="1"/>
    <col min="3" max="3" width="6.875" style="5" customWidth="1"/>
    <col min="4" max="4" width="14.25390625" style="5" customWidth="1"/>
    <col min="5" max="5" width="14.875" style="5" customWidth="1"/>
    <col min="6" max="6" width="13.625" style="5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179" t="s">
        <v>184</v>
      </c>
      <c r="B1" s="179"/>
      <c r="C1" s="179"/>
      <c r="D1" s="179"/>
      <c r="E1" s="179"/>
      <c r="F1" s="179"/>
      <c r="G1" s="179"/>
      <c r="H1" s="179"/>
      <c r="I1" s="179"/>
      <c r="J1" s="179"/>
    </row>
    <row r="2" ht="23.25" customHeight="1">
      <c r="J2" s="22" t="s">
        <v>19</v>
      </c>
    </row>
    <row r="3" spans="1:11" s="6" customFormat="1" ht="20.25" customHeight="1">
      <c r="A3" s="185" t="s">
        <v>0</v>
      </c>
      <c r="B3" s="185" t="s">
        <v>1</v>
      </c>
      <c r="C3" s="185" t="s">
        <v>20</v>
      </c>
      <c r="D3" s="183" t="s">
        <v>91</v>
      </c>
      <c r="E3" s="183" t="s">
        <v>92</v>
      </c>
      <c r="F3" s="183" t="s">
        <v>22</v>
      </c>
      <c r="G3" s="183"/>
      <c r="H3" s="183"/>
      <c r="I3" s="183"/>
      <c r="J3" s="183"/>
      <c r="K3" s="25"/>
    </row>
    <row r="4" spans="1:11" s="6" customFormat="1" ht="20.25" customHeight="1">
      <c r="A4" s="185"/>
      <c r="B4" s="185"/>
      <c r="C4" s="185"/>
      <c r="D4" s="183"/>
      <c r="E4" s="183"/>
      <c r="F4" s="183" t="s">
        <v>93</v>
      </c>
      <c r="G4" s="183" t="s">
        <v>21</v>
      </c>
      <c r="H4" s="183"/>
      <c r="I4" s="183"/>
      <c r="J4" s="183" t="s">
        <v>94</v>
      </c>
      <c r="K4" s="25"/>
    </row>
    <row r="5" spans="1:11" s="6" customFormat="1" ht="65.25" customHeight="1">
      <c r="A5" s="185"/>
      <c r="B5" s="185"/>
      <c r="C5" s="185"/>
      <c r="D5" s="183"/>
      <c r="E5" s="183"/>
      <c r="F5" s="183"/>
      <c r="G5" s="24" t="s">
        <v>95</v>
      </c>
      <c r="H5" s="24" t="s">
        <v>96</v>
      </c>
      <c r="I5" s="24" t="s">
        <v>97</v>
      </c>
      <c r="J5" s="183"/>
      <c r="K5" s="25"/>
    </row>
    <row r="6" spans="1:11" ht="9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1"/>
    </row>
    <row r="7" spans="1:11" ht="18" customHeight="1">
      <c r="A7" s="27" t="s">
        <v>4</v>
      </c>
      <c r="B7" s="27"/>
      <c r="C7" s="27"/>
      <c r="D7" s="28">
        <f aca="true" t="shared" si="0" ref="D7:J7">SUM(D8)</f>
        <v>291560.21</v>
      </c>
      <c r="E7" s="28">
        <f t="shared" si="0"/>
        <v>291560.21</v>
      </c>
      <c r="F7" s="28">
        <f t="shared" si="0"/>
        <v>291560.21</v>
      </c>
      <c r="G7" s="28">
        <f t="shared" si="0"/>
        <v>2900</v>
      </c>
      <c r="H7" s="28">
        <f t="shared" si="0"/>
        <v>511.56</v>
      </c>
      <c r="I7" s="28">
        <f t="shared" si="0"/>
        <v>0</v>
      </c>
      <c r="J7" s="28">
        <f t="shared" si="0"/>
        <v>0</v>
      </c>
      <c r="K7" s="1"/>
    </row>
    <row r="8" spans="1:11" ht="15.75" customHeight="1">
      <c r="A8" s="29"/>
      <c r="B8" s="30" t="s">
        <v>6</v>
      </c>
      <c r="C8" s="30"/>
      <c r="D8" s="31">
        <f>SUM(D9)</f>
        <v>291560.21</v>
      </c>
      <c r="E8" s="31">
        <f>SUM(E9:E15)</f>
        <v>291560.21</v>
      </c>
      <c r="F8" s="31">
        <f>SUM(F9:F15)</f>
        <v>291560.21</v>
      </c>
      <c r="G8" s="31">
        <f>SUM(G9:G15)</f>
        <v>2900</v>
      </c>
      <c r="H8" s="31">
        <f>SUM(H9:H15)</f>
        <v>511.56</v>
      </c>
      <c r="I8" s="31">
        <f>SUM(I9:I15)</f>
        <v>0</v>
      </c>
      <c r="J8" s="31">
        <f>SUM(J9:J14)</f>
        <v>0</v>
      </c>
      <c r="K8" s="1"/>
    </row>
    <row r="9" spans="1:11" ht="15" customHeight="1">
      <c r="A9" s="15"/>
      <c r="B9" s="14"/>
      <c r="C9" s="32">
        <v>2010</v>
      </c>
      <c r="D9" s="33">
        <v>291560.21</v>
      </c>
      <c r="E9" s="33"/>
      <c r="F9" s="33"/>
      <c r="G9" s="33"/>
      <c r="H9" s="33"/>
      <c r="I9" s="33"/>
      <c r="J9" s="34"/>
      <c r="K9" s="1"/>
    </row>
    <row r="10" spans="1:11" ht="15.75" customHeight="1">
      <c r="A10" s="15"/>
      <c r="B10" s="15"/>
      <c r="C10" s="32">
        <v>4010</v>
      </c>
      <c r="D10" s="33"/>
      <c r="E10" s="33">
        <v>2900</v>
      </c>
      <c r="F10" s="33">
        <v>2900</v>
      </c>
      <c r="G10" s="33">
        <v>2900</v>
      </c>
      <c r="H10" s="33"/>
      <c r="I10" s="33"/>
      <c r="J10" s="34"/>
      <c r="K10" s="1"/>
    </row>
    <row r="11" spans="1:11" ht="12.75" customHeight="1">
      <c r="A11" s="15"/>
      <c r="B11" s="15"/>
      <c r="C11" s="32" t="s">
        <v>25</v>
      </c>
      <c r="D11" s="33"/>
      <c r="E11" s="33">
        <v>440.51</v>
      </c>
      <c r="F11" s="33">
        <v>440.51</v>
      </c>
      <c r="G11" s="33"/>
      <c r="H11" s="33">
        <v>440.51</v>
      </c>
      <c r="I11" s="33"/>
      <c r="J11" s="34"/>
      <c r="K11" s="1"/>
    </row>
    <row r="12" spans="1:11" ht="12" customHeight="1">
      <c r="A12" s="15"/>
      <c r="B12" s="15"/>
      <c r="C12" s="32" t="s">
        <v>26</v>
      </c>
      <c r="D12" s="33"/>
      <c r="E12" s="33">
        <v>71.05</v>
      </c>
      <c r="F12" s="33">
        <v>71.05</v>
      </c>
      <c r="G12" s="33"/>
      <c r="H12" s="33">
        <v>71.05</v>
      </c>
      <c r="I12" s="33"/>
      <c r="J12" s="34"/>
      <c r="K12" s="1"/>
    </row>
    <row r="13" spans="1:11" ht="13.5" customHeight="1">
      <c r="A13" s="35"/>
      <c r="B13" s="35"/>
      <c r="C13" s="32" t="s">
        <v>28</v>
      </c>
      <c r="D13" s="33"/>
      <c r="E13" s="33">
        <v>1025.81</v>
      </c>
      <c r="F13" s="33">
        <v>1025.81</v>
      </c>
      <c r="G13" s="33"/>
      <c r="H13" s="33"/>
      <c r="I13" s="33"/>
      <c r="J13" s="34"/>
      <c r="K13" s="1"/>
    </row>
    <row r="14" spans="1:11" ht="11.25" customHeight="1">
      <c r="A14" s="16"/>
      <c r="B14" s="16"/>
      <c r="C14" s="163" t="s">
        <v>29</v>
      </c>
      <c r="D14" s="37"/>
      <c r="E14" s="37">
        <v>1279.5</v>
      </c>
      <c r="F14" s="37">
        <v>1279.5</v>
      </c>
      <c r="G14" s="37"/>
      <c r="H14" s="37"/>
      <c r="I14" s="37"/>
      <c r="J14" s="38"/>
      <c r="K14" s="1"/>
    </row>
    <row r="15" spans="1:11" ht="11.25" customHeight="1">
      <c r="A15" s="16"/>
      <c r="B15" s="16"/>
      <c r="C15" s="163" t="s">
        <v>30</v>
      </c>
      <c r="D15" s="37"/>
      <c r="E15" s="37">
        <v>285843.34</v>
      </c>
      <c r="F15" s="37">
        <v>285843.34</v>
      </c>
      <c r="G15" s="37"/>
      <c r="H15" s="37"/>
      <c r="I15" s="37"/>
      <c r="J15" s="38"/>
      <c r="K15" s="1"/>
    </row>
    <row r="16" spans="1:11" ht="19.5" customHeight="1">
      <c r="A16" s="27">
        <v>750</v>
      </c>
      <c r="B16" s="27"/>
      <c r="C16" s="27"/>
      <c r="D16" s="28">
        <f aca="true" t="shared" si="1" ref="D16:I16">SUM(D17,D24)</f>
        <v>56671</v>
      </c>
      <c r="E16" s="28">
        <f t="shared" si="1"/>
        <v>56671</v>
      </c>
      <c r="F16" s="28">
        <f t="shared" si="1"/>
        <v>56671</v>
      </c>
      <c r="G16" s="28">
        <f t="shared" si="1"/>
        <v>33012.92</v>
      </c>
      <c r="H16" s="28">
        <f t="shared" si="1"/>
        <v>8252.28</v>
      </c>
      <c r="I16" s="28">
        <f t="shared" si="1"/>
        <v>0</v>
      </c>
      <c r="J16" s="28">
        <f>SUM(J17)</f>
        <v>0</v>
      </c>
      <c r="K16" s="1"/>
    </row>
    <row r="17" spans="1:11" ht="19.5" customHeight="1">
      <c r="A17" s="29"/>
      <c r="B17" s="30">
        <v>75011</v>
      </c>
      <c r="C17" s="30"/>
      <c r="D17" s="31">
        <f>SUM(D18:D22)</f>
        <v>33326</v>
      </c>
      <c r="E17" s="31">
        <f>SUM(F18:F23)</f>
        <v>33326</v>
      </c>
      <c r="F17" s="31">
        <f>SUM(F18:F23)</f>
        <v>33326</v>
      </c>
      <c r="G17" s="31">
        <f>SUM(G18:G23)</f>
        <v>27850</v>
      </c>
      <c r="H17" s="31">
        <f>SUM(H18:H23)</f>
        <v>4876</v>
      </c>
      <c r="I17" s="31">
        <f>SUM(I18:I23)</f>
        <v>0</v>
      </c>
      <c r="J17" s="31">
        <f>SUM(J18:J23)</f>
        <v>0</v>
      </c>
      <c r="K17" s="1"/>
    </row>
    <row r="18" spans="1:11" ht="19.5" customHeight="1">
      <c r="A18" s="15"/>
      <c r="B18" s="14"/>
      <c r="C18" s="32">
        <v>2010</v>
      </c>
      <c r="D18" s="33">
        <v>33326</v>
      </c>
      <c r="E18" s="33"/>
      <c r="F18" s="33"/>
      <c r="G18" s="33"/>
      <c r="H18" s="33"/>
      <c r="I18" s="33"/>
      <c r="J18" s="34"/>
      <c r="K18" s="1"/>
    </row>
    <row r="19" spans="1:11" ht="19.5" customHeight="1">
      <c r="A19" s="15"/>
      <c r="B19" s="15"/>
      <c r="C19" s="32">
        <v>4010</v>
      </c>
      <c r="D19" s="33"/>
      <c r="E19" s="33">
        <v>25000</v>
      </c>
      <c r="F19" s="33">
        <v>25000</v>
      </c>
      <c r="G19" s="33">
        <v>25000</v>
      </c>
      <c r="H19" s="33"/>
      <c r="I19" s="33"/>
      <c r="J19" s="34"/>
      <c r="K19" s="1"/>
    </row>
    <row r="20" spans="1:11" ht="19.5" customHeight="1">
      <c r="A20" s="15"/>
      <c r="B20" s="15"/>
      <c r="C20" s="32">
        <v>4040</v>
      </c>
      <c r="D20" s="33"/>
      <c r="E20" s="33">
        <v>2850</v>
      </c>
      <c r="F20" s="33">
        <v>2850</v>
      </c>
      <c r="G20" s="33">
        <v>2850</v>
      </c>
      <c r="H20" s="33"/>
      <c r="I20" s="33"/>
      <c r="J20" s="34"/>
      <c r="K20" s="1"/>
    </row>
    <row r="21" spans="1:11" ht="12.75">
      <c r="A21" s="15"/>
      <c r="B21" s="15"/>
      <c r="C21" s="32">
        <v>4110</v>
      </c>
      <c r="D21" s="33"/>
      <c r="E21" s="33">
        <v>4146</v>
      </c>
      <c r="F21" s="33">
        <v>4146</v>
      </c>
      <c r="G21" s="33"/>
      <c r="H21" s="33">
        <v>4146</v>
      </c>
      <c r="I21" s="33"/>
      <c r="J21" s="34"/>
      <c r="K21" s="1"/>
    </row>
    <row r="22" spans="1:11" ht="12.75">
      <c r="A22" s="35"/>
      <c r="B22" s="35"/>
      <c r="C22" s="32">
        <v>4120</v>
      </c>
      <c r="D22" s="33"/>
      <c r="E22" s="33">
        <v>730</v>
      </c>
      <c r="F22" s="33">
        <v>730</v>
      </c>
      <c r="G22" s="33"/>
      <c r="H22" s="33">
        <v>730</v>
      </c>
      <c r="I22" s="33"/>
      <c r="J22" s="34"/>
      <c r="K22" s="1"/>
    </row>
    <row r="23" spans="1:11" ht="12.75">
      <c r="A23" s="16"/>
      <c r="B23" s="16"/>
      <c r="C23" s="36" t="s">
        <v>28</v>
      </c>
      <c r="D23" s="37"/>
      <c r="E23" s="37">
        <v>600</v>
      </c>
      <c r="F23" s="37">
        <v>600</v>
      </c>
      <c r="G23" s="37"/>
      <c r="H23" s="37"/>
      <c r="I23" s="37"/>
      <c r="J23" s="38"/>
      <c r="K23" s="1"/>
    </row>
    <row r="24" spans="1:11" ht="12.75">
      <c r="A24" s="16"/>
      <c r="B24" s="30" t="s">
        <v>191</v>
      </c>
      <c r="C24" s="30"/>
      <c r="D24" s="31">
        <f>SUM(D25:D28)</f>
        <v>23345</v>
      </c>
      <c r="E24" s="31">
        <f>SUM(E26:E30)</f>
        <v>23345</v>
      </c>
      <c r="F24" s="31">
        <f>SUM(F25:F30)</f>
        <v>23345</v>
      </c>
      <c r="G24" s="31">
        <f>SUM(G25:G30)</f>
        <v>5162.92</v>
      </c>
      <c r="H24" s="31">
        <f>SUM(H25:H30)</f>
        <v>3376.28</v>
      </c>
      <c r="I24" s="31">
        <f>SUM(I25:I30)</f>
        <v>0</v>
      </c>
      <c r="J24" s="31">
        <f>SUM(J25:J30)</f>
        <v>0</v>
      </c>
      <c r="K24" s="1"/>
    </row>
    <row r="25" spans="1:11" ht="12.75">
      <c r="A25" s="16"/>
      <c r="B25" s="14"/>
      <c r="C25" s="32">
        <v>2010</v>
      </c>
      <c r="D25" s="33">
        <v>23345</v>
      </c>
      <c r="E25" s="33"/>
      <c r="F25" s="33"/>
      <c r="G25" s="33"/>
      <c r="H25" s="33"/>
      <c r="I25" s="33"/>
      <c r="J25" s="34"/>
      <c r="K25" s="1"/>
    </row>
    <row r="26" spans="1:11" ht="12.75">
      <c r="A26" s="16"/>
      <c r="B26" s="15"/>
      <c r="C26" s="32" t="s">
        <v>33</v>
      </c>
      <c r="D26" s="33"/>
      <c r="E26" s="33">
        <v>14005.8</v>
      </c>
      <c r="F26" s="33">
        <v>14005.8</v>
      </c>
      <c r="G26" s="33"/>
      <c r="H26" s="33"/>
      <c r="I26" s="33"/>
      <c r="J26" s="34"/>
      <c r="K26" s="1"/>
    </row>
    <row r="27" spans="1:11" ht="12.75">
      <c r="A27" s="16"/>
      <c r="B27" s="15"/>
      <c r="C27" s="32">
        <v>4110</v>
      </c>
      <c r="D27" s="33"/>
      <c r="E27" s="33">
        <v>2906.65</v>
      </c>
      <c r="F27" s="33">
        <v>2906.65</v>
      </c>
      <c r="G27" s="33"/>
      <c r="H27" s="33">
        <v>2906.65</v>
      </c>
      <c r="I27" s="33"/>
      <c r="J27" s="34"/>
      <c r="K27" s="1"/>
    </row>
    <row r="28" spans="1:11" ht="12.75">
      <c r="A28" s="16"/>
      <c r="B28" s="35"/>
      <c r="C28" s="32">
        <v>4120</v>
      </c>
      <c r="D28" s="33"/>
      <c r="E28" s="33">
        <v>469.63</v>
      </c>
      <c r="F28" s="33">
        <v>469.63</v>
      </c>
      <c r="G28" s="33"/>
      <c r="H28" s="33">
        <v>469.63</v>
      </c>
      <c r="I28" s="33"/>
      <c r="J28" s="34"/>
      <c r="K28" s="1"/>
    </row>
    <row r="29" spans="1:11" ht="12.75">
      <c r="A29" s="16"/>
      <c r="B29" s="160"/>
      <c r="C29" s="163" t="s">
        <v>27</v>
      </c>
      <c r="D29" s="37"/>
      <c r="E29" s="37">
        <v>5162.92</v>
      </c>
      <c r="F29" s="37">
        <v>5162.92</v>
      </c>
      <c r="G29" s="37">
        <v>5162.92</v>
      </c>
      <c r="H29" s="37"/>
      <c r="I29" s="37"/>
      <c r="J29" s="38"/>
      <c r="K29" s="1"/>
    </row>
    <row r="30" spans="1:11" ht="12.75">
      <c r="A30" s="16"/>
      <c r="B30" s="16"/>
      <c r="C30" s="36" t="s">
        <v>28</v>
      </c>
      <c r="D30" s="37"/>
      <c r="E30" s="37">
        <v>800</v>
      </c>
      <c r="F30" s="37">
        <v>800</v>
      </c>
      <c r="G30" s="37"/>
      <c r="H30" s="37"/>
      <c r="I30" s="37"/>
      <c r="J30" s="38"/>
      <c r="K30" s="1"/>
    </row>
    <row r="31" spans="1:10" ht="12.75">
      <c r="A31" s="27">
        <v>751</v>
      </c>
      <c r="B31" s="27"/>
      <c r="C31" s="39"/>
      <c r="D31" s="18">
        <f aca="true" t="shared" si="2" ref="D31:J31">SUM(D32,D36,D45)</f>
        <v>27214</v>
      </c>
      <c r="E31" s="18">
        <f t="shared" si="2"/>
        <v>27214.000000000004</v>
      </c>
      <c r="F31" s="18">
        <f t="shared" si="2"/>
        <v>27214.000000000004</v>
      </c>
      <c r="G31" s="18">
        <f t="shared" si="2"/>
        <v>3989.4</v>
      </c>
      <c r="H31" s="18">
        <f t="shared" si="2"/>
        <v>559.54</v>
      </c>
      <c r="I31" s="18">
        <f t="shared" si="2"/>
        <v>0</v>
      </c>
      <c r="J31" s="18">
        <f t="shared" si="2"/>
        <v>0</v>
      </c>
    </row>
    <row r="32" spans="1:10" ht="12.75">
      <c r="A32" s="40"/>
      <c r="B32" s="41">
        <v>75101</v>
      </c>
      <c r="C32" s="30"/>
      <c r="D32" s="31">
        <f>SUM(D33:D35)</f>
        <v>900</v>
      </c>
      <c r="E32" s="31">
        <f>SUM(E33:E35)</f>
        <v>900</v>
      </c>
      <c r="F32" s="31">
        <f>SUM(F33:F35)</f>
        <v>900</v>
      </c>
      <c r="G32" s="31"/>
      <c r="H32" s="31"/>
      <c r="I32" s="31"/>
      <c r="J32" s="42">
        <v>0</v>
      </c>
    </row>
    <row r="33" spans="1:10" ht="12.75">
      <c r="A33" s="14"/>
      <c r="B33" s="14"/>
      <c r="C33" s="32">
        <v>2010</v>
      </c>
      <c r="D33" s="33">
        <v>900</v>
      </c>
      <c r="E33" s="33"/>
      <c r="F33" s="33"/>
      <c r="G33" s="33"/>
      <c r="H33" s="33"/>
      <c r="I33" s="33"/>
      <c r="J33" s="34"/>
    </row>
    <row r="34" spans="1:10" ht="12.75">
      <c r="A34" s="15"/>
      <c r="B34" s="15"/>
      <c r="C34" s="32">
        <v>4210</v>
      </c>
      <c r="D34" s="33"/>
      <c r="E34" s="33">
        <v>100</v>
      </c>
      <c r="F34" s="33">
        <v>100</v>
      </c>
      <c r="G34" s="33"/>
      <c r="H34" s="33"/>
      <c r="I34" s="33"/>
      <c r="J34" s="34"/>
    </row>
    <row r="35" spans="1:10" ht="12.75">
      <c r="A35" s="35"/>
      <c r="B35" s="35"/>
      <c r="C35" s="32">
        <v>4300</v>
      </c>
      <c r="D35" s="33"/>
      <c r="E35" s="33">
        <v>800</v>
      </c>
      <c r="F35" s="33">
        <v>800</v>
      </c>
      <c r="G35" s="33"/>
      <c r="H35" s="33"/>
      <c r="I35" s="33"/>
      <c r="J35" s="34"/>
    </row>
    <row r="36" spans="1:10" ht="12.75">
      <c r="A36" s="160"/>
      <c r="B36" s="41" t="s">
        <v>197</v>
      </c>
      <c r="C36" s="30"/>
      <c r="D36" s="31">
        <f>SUM(D37:D39)</f>
        <v>9785</v>
      </c>
      <c r="E36" s="31">
        <f aca="true" t="shared" si="3" ref="E36:J36">SUM(E37:E44)</f>
        <v>9785</v>
      </c>
      <c r="F36" s="31">
        <f t="shared" si="3"/>
        <v>9785</v>
      </c>
      <c r="G36" s="31">
        <f t="shared" si="3"/>
        <v>1806.5</v>
      </c>
      <c r="H36" s="31">
        <f t="shared" si="3"/>
        <v>230.47</v>
      </c>
      <c r="I36" s="31">
        <f t="shared" si="3"/>
        <v>0</v>
      </c>
      <c r="J36" s="31">
        <f t="shared" si="3"/>
        <v>0</v>
      </c>
    </row>
    <row r="37" spans="1:10" ht="12.75">
      <c r="A37" s="160"/>
      <c r="B37" s="14"/>
      <c r="C37" s="32">
        <v>2010</v>
      </c>
      <c r="D37" s="33">
        <v>9785</v>
      </c>
      <c r="E37" s="33"/>
      <c r="F37" s="33"/>
      <c r="G37" s="33"/>
      <c r="H37" s="33"/>
      <c r="I37" s="33"/>
      <c r="J37" s="34"/>
    </row>
    <row r="38" spans="1:10" ht="12.75">
      <c r="A38" s="160"/>
      <c r="B38" s="16"/>
      <c r="C38" s="32" t="s">
        <v>32</v>
      </c>
      <c r="D38" s="33"/>
      <c r="E38" s="33">
        <v>4720</v>
      </c>
      <c r="F38" s="33">
        <v>4720</v>
      </c>
      <c r="G38" s="33"/>
      <c r="H38" s="33"/>
      <c r="I38" s="33"/>
      <c r="J38" s="34"/>
    </row>
    <row r="39" spans="1:10" ht="12.75">
      <c r="A39" s="160"/>
      <c r="B39" s="35"/>
      <c r="C39" s="32" t="s">
        <v>25</v>
      </c>
      <c r="D39" s="33"/>
      <c r="E39" s="33">
        <v>198.46</v>
      </c>
      <c r="F39" s="33">
        <v>198.46</v>
      </c>
      <c r="G39" s="33"/>
      <c r="H39" s="33">
        <v>198.46</v>
      </c>
      <c r="I39" s="33"/>
      <c r="J39" s="34"/>
    </row>
    <row r="40" spans="1:10" ht="12.75">
      <c r="A40" s="160"/>
      <c r="B40" s="160"/>
      <c r="C40" s="163" t="s">
        <v>26</v>
      </c>
      <c r="D40" s="37"/>
      <c r="E40" s="37">
        <v>32.01</v>
      </c>
      <c r="F40" s="37">
        <v>32.01</v>
      </c>
      <c r="G40" s="37"/>
      <c r="H40" s="37">
        <v>32.01</v>
      </c>
      <c r="I40" s="37"/>
      <c r="J40" s="38"/>
    </row>
    <row r="41" spans="1:10" ht="12.75">
      <c r="A41" s="160"/>
      <c r="B41" s="160"/>
      <c r="C41" s="163" t="s">
        <v>27</v>
      </c>
      <c r="D41" s="37"/>
      <c r="E41" s="37">
        <v>1806.5</v>
      </c>
      <c r="F41" s="37">
        <v>1806.5</v>
      </c>
      <c r="G41" s="37">
        <v>1806.5</v>
      </c>
      <c r="H41" s="37"/>
      <c r="I41" s="37"/>
      <c r="J41" s="38"/>
    </row>
    <row r="42" spans="1:10" ht="12.75">
      <c r="A42" s="160"/>
      <c r="B42" s="160"/>
      <c r="C42" s="163" t="s">
        <v>28</v>
      </c>
      <c r="D42" s="37"/>
      <c r="E42" s="37">
        <v>2128.03</v>
      </c>
      <c r="F42" s="37">
        <v>2128.03</v>
      </c>
      <c r="G42" s="37"/>
      <c r="H42" s="37"/>
      <c r="I42" s="37"/>
      <c r="J42" s="38"/>
    </row>
    <row r="43" spans="1:10" ht="12.75">
      <c r="A43" s="16"/>
      <c r="B43" s="16"/>
      <c r="C43" s="163" t="s">
        <v>29</v>
      </c>
      <c r="D43" s="37"/>
      <c r="E43" s="37">
        <v>600</v>
      </c>
      <c r="F43" s="37">
        <v>600</v>
      </c>
      <c r="G43" s="37"/>
      <c r="H43" s="37"/>
      <c r="I43" s="37"/>
      <c r="J43" s="38"/>
    </row>
    <row r="44" spans="1:10" ht="12.75">
      <c r="A44" s="16"/>
      <c r="B44" s="16"/>
      <c r="C44" s="163" t="s">
        <v>35</v>
      </c>
      <c r="D44" s="37"/>
      <c r="E44" s="37">
        <v>300</v>
      </c>
      <c r="F44" s="37">
        <v>300</v>
      </c>
      <c r="G44" s="37"/>
      <c r="H44" s="37"/>
      <c r="I44" s="37"/>
      <c r="J44" s="38"/>
    </row>
    <row r="45" spans="1:10" ht="12.75">
      <c r="A45" s="16"/>
      <c r="B45" s="41" t="s">
        <v>192</v>
      </c>
      <c r="C45" s="30"/>
      <c r="D45" s="31">
        <f>SUM(D46:D48)</f>
        <v>16529</v>
      </c>
      <c r="E45" s="31">
        <f aca="true" t="shared" si="4" ref="E45:J45">SUM(E46:E53)</f>
        <v>16529.000000000004</v>
      </c>
      <c r="F45" s="31">
        <f t="shared" si="4"/>
        <v>16529.000000000004</v>
      </c>
      <c r="G45" s="31">
        <f t="shared" si="4"/>
        <v>2182.9</v>
      </c>
      <c r="H45" s="31">
        <f t="shared" si="4"/>
        <v>329.07</v>
      </c>
      <c r="I45" s="31">
        <f t="shared" si="4"/>
        <v>0</v>
      </c>
      <c r="J45" s="31">
        <f t="shared" si="4"/>
        <v>0</v>
      </c>
    </row>
    <row r="46" spans="1:10" ht="12.75">
      <c r="A46" s="16"/>
      <c r="B46" s="14"/>
      <c r="C46" s="32">
        <v>2010</v>
      </c>
      <c r="D46" s="33">
        <v>16529</v>
      </c>
      <c r="E46" s="33"/>
      <c r="F46" s="33"/>
      <c r="G46" s="33"/>
      <c r="H46" s="33"/>
      <c r="I46" s="33"/>
      <c r="J46" s="34"/>
    </row>
    <row r="47" spans="1:10" ht="12.75">
      <c r="A47" s="16"/>
      <c r="B47" s="15"/>
      <c r="C47" s="32" t="s">
        <v>32</v>
      </c>
      <c r="D47" s="33"/>
      <c r="E47" s="33">
        <v>8700</v>
      </c>
      <c r="F47" s="33">
        <v>8700</v>
      </c>
      <c r="G47" s="33"/>
      <c r="H47" s="33"/>
      <c r="I47" s="33"/>
      <c r="J47" s="34"/>
    </row>
    <row r="48" spans="1:10" ht="12.75">
      <c r="A48" s="16"/>
      <c r="B48" s="35"/>
      <c r="C48" s="32" t="s">
        <v>25</v>
      </c>
      <c r="D48" s="33"/>
      <c r="E48" s="33">
        <v>283.45</v>
      </c>
      <c r="F48" s="33">
        <v>283.45</v>
      </c>
      <c r="G48" s="33"/>
      <c r="H48" s="33">
        <v>283.45</v>
      </c>
      <c r="I48" s="33"/>
      <c r="J48" s="34"/>
    </row>
    <row r="49" spans="1:10" ht="12.75">
      <c r="A49" s="16"/>
      <c r="B49" s="160"/>
      <c r="C49" s="163" t="s">
        <v>26</v>
      </c>
      <c r="D49" s="37"/>
      <c r="E49" s="37">
        <v>45.62</v>
      </c>
      <c r="F49" s="37">
        <v>45.62</v>
      </c>
      <c r="G49" s="37"/>
      <c r="H49" s="37">
        <v>45.62</v>
      </c>
      <c r="I49" s="37"/>
      <c r="J49" s="38"/>
    </row>
    <row r="50" spans="1:10" ht="12.75">
      <c r="A50" s="16"/>
      <c r="B50" s="160"/>
      <c r="C50" s="163" t="s">
        <v>27</v>
      </c>
      <c r="D50" s="37"/>
      <c r="E50" s="37">
        <v>2182.9</v>
      </c>
      <c r="F50" s="37">
        <v>2182.9</v>
      </c>
      <c r="G50" s="37">
        <v>2182.9</v>
      </c>
      <c r="H50" s="37"/>
      <c r="I50" s="37"/>
      <c r="J50" s="38"/>
    </row>
    <row r="51" spans="1:10" ht="12.75">
      <c r="A51" s="16"/>
      <c r="B51" s="160"/>
      <c r="C51" s="163" t="s">
        <v>28</v>
      </c>
      <c r="D51" s="37"/>
      <c r="E51" s="37">
        <v>3633.79</v>
      </c>
      <c r="F51" s="37">
        <v>3633.79</v>
      </c>
      <c r="G51" s="37"/>
      <c r="H51" s="37"/>
      <c r="I51" s="37"/>
      <c r="J51" s="38"/>
    </row>
    <row r="52" spans="1:10" ht="12.75">
      <c r="A52" s="16"/>
      <c r="B52" s="16"/>
      <c r="C52" s="163" t="s">
        <v>29</v>
      </c>
      <c r="D52" s="37"/>
      <c r="E52" s="37">
        <v>1344.51</v>
      </c>
      <c r="F52" s="37">
        <v>1344.51</v>
      </c>
      <c r="G52" s="37"/>
      <c r="H52" s="37"/>
      <c r="I52" s="37"/>
      <c r="J52" s="38"/>
    </row>
    <row r="53" spans="1:10" ht="12.75">
      <c r="A53" s="16"/>
      <c r="B53" s="16"/>
      <c r="C53" s="163" t="s">
        <v>35</v>
      </c>
      <c r="D53" s="37"/>
      <c r="E53" s="37">
        <v>338.73</v>
      </c>
      <c r="F53" s="37">
        <v>338.73</v>
      </c>
      <c r="G53" s="37"/>
      <c r="H53" s="37"/>
      <c r="I53" s="37"/>
      <c r="J53" s="38"/>
    </row>
    <row r="54" spans="1:10" ht="12.75">
      <c r="A54" s="43">
        <v>852</v>
      </c>
      <c r="B54" s="43"/>
      <c r="C54" s="39"/>
      <c r="D54" s="18">
        <f aca="true" t="shared" si="5" ref="D54:J54">SUM(D55,D71,D74)</f>
        <v>1955003</v>
      </c>
      <c r="E54" s="18">
        <f t="shared" si="5"/>
        <v>1955003</v>
      </c>
      <c r="F54" s="18">
        <f t="shared" si="5"/>
        <v>1955003</v>
      </c>
      <c r="G54" s="18">
        <f t="shared" si="5"/>
        <v>34163</v>
      </c>
      <c r="H54" s="18">
        <f t="shared" si="5"/>
        <v>5995</v>
      </c>
      <c r="I54" s="18">
        <f t="shared" si="5"/>
        <v>1874040</v>
      </c>
      <c r="J54" s="18">
        <f t="shared" si="5"/>
        <v>0</v>
      </c>
    </row>
    <row r="55" spans="1:10" ht="12.75">
      <c r="A55" s="35"/>
      <c r="B55" s="44">
        <v>85212</v>
      </c>
      <c r="C55" s="41"/>
      <c r="D55" s="45">
        <f>SUM(D56:D70)</f>
        <v>1932000</v>
      </c>
      <c r="E55" s="45">
        <f>SUM(E57:E70)</f>
        <v>1932000</v>
      </c>
      <c r="F55" s="45">
        <f>SUM(F56:F70)</f>
        <v>1932000</v>
      </c>
      <c r="G55" s="45">
        <f>SUM(G57:G66)</f>
        <v>34163</v>
      </c>
      <c r="H55" s="45">
        <f>SUM(H56:H62)</f>
        <v>5995</v>
      </c>
      <c r="I55" s="45">
        <f>SUM(I57:I58)</f>
        <v>1874040</v>
      </c>
      <c r="J55" s="46">
        <v>0</v>
      </c>
    </row>
    <row r="56" spans="1:10" ht="12.75">
      <c r="A56" s="35"/>
      <c r="B56" s="35"/>
      <c r="C56" s="36">
        <v>2010</v>
      </c>
      <c r="D56" s="37">
        <v>1932000</v>
      </c>
      <c r="E56" s="37"/>
      <c r="F56" s="37"/>
      <c r="G56" s="37"/>
      <c r="H56" s="37"/>
      <c r="I56" s="37"/>
      <c r="J56" s="38"/>
    </row>
    <row r="57" spans="1:10" ht="12.75">
      <c r="A57" s="35"/>
      <c r="B57" s="35"/>
      <c r="C57" s="36">
        <v>3110</v>
      </c>
      <c r="D57" s="37"/>
      <c r="E57" s="37">
        <v>1874040</v>
      </c>
      <c r="F57" s="37">
        <v>1874040</v>
      </c>
      <c r="G57" s="37"/>
      <c r="H57" s="37"/>
      <c r="I57" s="37">
        <v>1874040</v>
      </c>
      <c r="J57" s="38"/>
    </row>
    <row r="58" spans="1:10" ht="12.75">
      <c r="A58" s="35"/>
      <c r="B58" s="35"/>
      <c r="C58" s="36">
        <v>4010</v>
      </c>
      <c r="D58" s="37"/>
      <c r="E58" s="37">
        <v>31200</v>
      </c>
      <c r="F58" s="37">
        <v>31200</v>
      </c>
      <c r="G58" s="37">
        <v>31200</v>
      </c>
      <c r="H58" s="37"/>
      <c r="I58" s="37"/>
      <c r="J58" s="38"/>
    </row>
    <row r="59" spans="1:10" ht="12.75">
      <c r="A59" s="35"/>
      <c r="B59" s="35"/>
      <c r="C59" s="36">
        <v>4040</v>
      </c>
      <c r="D59" s="37"/>
      <c r="E59" s="37">
        <v>2363</v>
      </c>
      <c r="F59" s="37">
        <v>2363</v>
      </c>
      <c r="G59" s="37">
        <v>2363</v>
      </c>
      <c r="H59" s="37"/>
      <c r="I59" s="37"/>
      <c r="J59" s="38"/>
    </row>
    <row r="60" spans="1:10" ht="12.75">
      <c r="A60" s="35"/>
      <c r="B60" s="35"/>
      <c r="C60" s="36">
        <v>4110</v>
      </c>
      <c r="D60" s="37"/>
      <c r="E60" s="37">
        <v>5172</v>
      </c>
      <c r="F60" s="37">
        <v>5172</v>
      </c>
      <c r="G60" s="37"/>
      <c r="H60" s="37">
        <v>5172</v>
      </c>
      <c r="I60" s="37"/>
      <c r="J60" s="38"/>
    </row>
    <row r="61" spans="1:10" ht="12.75">
      <c r="A61" s="35"/>
      <c r="B61" s="35"/>
      <c r="C61" s="36">
        <v>4120</v>
      </c>
      <c r="D61" s="37"/>
      <c r="E61" s="37">
        <v>823</v>
      </c>
      <c r="F61" s="37">
        <v>823</v>
      </c>
      <c r="G61" s="37"/>
      <c r="H61" s="37">
        <v>823</v>
      </c>
      <c r="I61" s="37"/>
      <c r="J61" s="38"/>
    </row>
    <row r="62" spans="1:10" ht="12.75">
      <c r="A62" s="35"/>
      <c r="B62" s="35"/>
      <c r="C62" s="36">
        <v>4170</v>
      </c>
      <c r="D62" s="37"/>
      <c r="E62" s="37">
        <v>600</v>
      </c>
      <c r="F62" s="37">
        <v>600</v>
      </c>
      <c r="G62" s="37">
        <v>600</v>
      </c>
      <c r="H62" s="37"/>
      <c r="I62" s="37"/>
      <c r="J62" s="38"/>
    </row>
    <row r="63" spans="1:10" ht="12.75">
      <c r="A63" s="35"/>
      <c r="B63" s="35"/>
      <c r="C63" s="36">
        <v>4210</v>
      </c>
      <c r="D63" s="37"/>
      <c r="E63" s="37">
        <v>6086</v>
      </c>
      <c r="F63" s="37">
        <v>6086</v>
      </c>
      <c r="G63" s="37"/>
      <c r="H63" s="37"/>
      <c r="I63" s="37"/>
      <c r="J63" s="38"/>
    </row>
    <row r="64" spans="1:10" ht="12.75">
      <c r="A64" s="35"/>
      <c r="B64" s="35"/>
      <c r="C64" s="163" t="s">
        <v>34</v>
      </c>
      <c r="D64" s="37"/>
      <c r="E64" s="37">
        <v>60</v>
      </c>
      <c r="F64" s="37">
        <v>60</v>
      </c>
      <c r="G64" s="37"/>
      <c r="H64" s="37"/>
      <c r="I64" s="37"/>
      <c r="J64" s="38"/>
    </row>
    <row r="65" spans="1:10" ht="12.75">
      <c r="A65" s="35"/>
      <c r="B65" s="35"/>
      <c r="C65" s="36">
        <v>4300</v>
      </c>
      <c r="D65" s="37"/>
      <c r="E65" s="37">
        <v>7165</v>
      </c>
      <c r="F65" s="37">
        <v>7165</v>
      </c>
      <c r="G65" s="37"/>
      <c r="H65" s="37"/>
      <c r="I65" s="37"/>
      <c r="J65" s="38"/>
    </row>
    <row r="66" spans="1:10" ht="12.75">
      <c r="A66" s="35"/>
      <c r="B66" s="35"/>
      <c r="C66" s="36">
        <v>4350</v>
      </c>
      <c r="D66" s="37"/>
      <c r="E66" s="37">
        <v>180</v>
      </c>
      <c r="F66" s="37">
        <v>180</v>
      </c>
      <c r="G66" s="37"/>
      <c r="H66" s="37"/>
      <c r="I66" s="37"/>
      <c r="J66" s="38"/>
    </row>
    <row r="67" spans="1:10" ht="12.75">
      <c r="A67" s="35"/>
      <c r="B67" s="35"/>
      <c r="C67" s="36">
        <v>4370</v>
      </c>
      <c r="D67" s="37"/>
      <c r="E67" s="37">
        <v>1600</v>
      </c>
      <c r="F67" s="37">
        <v>1600</v>
      </c>
      <c r="G67" s="37"/>
      <c r="H67" s="37"/>
      <c r="I67" s="37"/>
      <c r="J67" s="38"/>
    </row>
    <row r="68" spans="1:10" ht="12.75">
      <c r="A68" s="35"/>
      <c r="B68" s="35"/>
      <c r="C68" s="36">
        <v>4410</v>
      </c>
      <c r="D68" s="37"/>
      <c r="E68" s="37">
        <v>691</v>
      </c>
      <c r="F68" s="37">
        <v>691</v>
      </c>
      <c r="G68" s="37"/>
      <c r="H68" s="37"/>
      <c r="I68" s="37"/>
      <c r="J68" s="38"/>
    </row>
    <row r="69" spans="1:10" ht="12.75">
      <c r="A69" s="35"/>
      <c r="B69" s="35"/>
      <c r="C69" s="36">
        <v>4440</v>
      </c>
      <c r="D69" s="37"/>
      <c r="E69" s="37">
        <v>1400</v>
      </c>
      <c r="F69" s="37">
        <v>1400</v>
      </c>
      <c r="G69" s="37"/>
      <c r="H69" s="37"/>
      <c r="I69" s="37"/>
      <c r="J69" s="38"/>
    </row>
    <row r="70" spans="1:10" ht="12.75">
      <c r="A70" s="35"/>
      <c r="B70" s="35"/>
      <c r="C70" s="36">
        <v>4700</v>
      </c>
      <c r="D70" s="37"/>
      <c r="E70" s="37">
        <v>620</v>
      </c>
      <c r="F70" s="37">
        <v>620</v>
      </c>
      <c r="G70" s="37"/>
      <c r="H70" s="37"/>
      <c r="I70" s="37"/>
      <c r="J70" s="38"/>
    </row>
    <row r="71" spans="1:10" ht="12.75">
      <c r="A71" s="16"/>
      <c r="B71" s="30">
        <v>85213</v>
      </c>
      <c r="C71" s="41"/>
      <c r="D71" s="45">
        <f aca="true" t="shared" si="6" ref="D71:J71">SUM(D72:D73)</f>
        <v>10203</v>
      </c>
      <c r="E71" s="45">
        <f t="shared" si="6"/>
        <v>10203</v>
      </c>
      <c r="F71" s="45">
        <f t="shared" si="6"/>
        <v>10203</v>
      </c>
      <c r="G71" s="45">
        <f t="shared" si="6"/>
        <v>0</v>
      </c>
      <c r="H71" s="45">
        <f t="shared" si="6"/>
        <v>0</v>
      </c>
      <c r="I71" s="45">
        <f t="shared" si="6"/>
        <v>0</v>
      </c>
      <c r="J71" s="45">
        <f t="shared" si="6"/>
        <v>0</v>
      </c>
    </row>
    <row r="72" spans="1:10" ht="12.75">
      <c r="A72" s="16"/>
      <c r="B72" s="47"/>
      <c r="C72" s="36">
        <v>2010</v>
      </c>
      <c r="D72" s="37">
        <v>10203</v>
      </c>
      <c r="E72" s="37"/>
      <c r="F72" s="37"/>
      <c r="G72" s="37"/>
      <c r="H72" s="37"/>
      <c r="I72" s="37"/>
      <c r="J72" s="38"/>
    </row>
    <row r="73" spans="1:10" ht="12.75">
      <c r="A73" s="35"/>
      <c r="B73" s="16"/>
      <c r="C73" s="36">
        <v>4130</v>
      </c>
      <c r="D73" s="37"/>
      <c r="E73" s="37">
        <v>10203</v>
      </c>
      <c r="F73" s="37">
        <v>10203</v>
      </c>
      <c r="G73" s="37"/>
      <c r="H73" s="37"/>
      <c r="I73" s="37"/>
      <c r="J73" s="38"/>
    </row>
    <row r="74" spans="1:10" ht="12.75">
      <c r="A74" s="160"/>
      <c r="B74" s="30" t="s">
        <v>13</v>
      </c>
      <c r="C74" s="41"/>
      <c r="D74" s="45">
        <f aca="true" t="shared" si="7" ref="D74:J74">SUM(D75:D76)</f>
        <v>12800</v>
      </c>
      <c r="E74" s="45">
        <f t="shared" si="7"/>
        <v>12800</v>
      </c>
      <c r="F74" s="45">
        <f t="shared" si="7"/>
        <v>12800</v>
      </c>
      <c r="G74" s="45">
        <f t="shared" si="7"/>
        <v>0</v>
      </c>
      <c r="H74" s="45">
        <f t="shared" si="7"/>
        <v>0</v>
      </c>
      <c r="I74" s="45">
        <f t="shared" si="7"/>
        <v>0</v>
      </c>
      <c r="J74" s="45">
        <f t="shared" si="7"/>
        <v>0</v>
      </c>
    </row>
    <row r="75" spans="1:10" ht="12.75">
      <c r="A75" s="160"/>
      <c r="B75" s="47"/>
      <c r="C75" s="36">
        <v>2010</v>
      </c>
      <c r="D75" s="37">
        <v>12800</v>
      </c>
      <c r="E75" s="37"/>
      <c r="F75" s="37"/>
      <c r="G75" s="37"/>
      <c r="H75" s="37"/>
      <c r="I75" s="37"/>
      <c r="J75" s="38"/>
    </row>
    <row r="76" spans="1:10" ht="12.75">
      <c r="A76" s="160"/>
      <c r="B76" s="16"/>
      <c r="C76" s="163" t="s">
        <v>37</v>
      </c>
      <c r="D76" s="37"/>
      <c r="E76" s="37">
        <v>12800</v>
      </c>
      <c r="F76" s="37">
        <v>12800</v>
      </c>
      <c r="G76" s="37"/>
      <c r="H76" s="37"/>
      <c r="I76" s="37"/>
      <c r="J76" s="38"/>
    </row>
    <row r="77" spans="1:10" ht="15">
      <c r="A77" s="184">
        <f>SUM(D16,D31,D54,D7)</f>
        <v>2330448.21</v>
      </c>
      <c r="B77" s="184"/>
      <c r="C77" s="184"/>
      <c r="D77" s="184"/>
      <c r="E77" s="48">
        <f aca="true" t="shared" si="8" ref="E77:J77">SUM(E7,E16,E31,E54,)</f>
        <v>2330448.21</v>
      </c>
      <c r="F77" s="48">
        <f t="shared" si="8"/>
        <v>2330448.21</v>
      </c>
      <c r="G77" s="48">
        <f t="shared" si="8"/>
        <v>74065.32</v>
      </c>
      <c r="H77" s="48">
        <f t="shared" si="8"/>
        <v>15318.380000000001</v>
      </c>
      <c r="I77" s="48">
        <f t="shared" si="8"/>
        <v>1874040</v>
      </c>
      <c r="J77" s="48">
        <f t="shared" si="8"/>
        <v>0</v>
      </c>
    </row>
    <row r="78" ht="12.75">
      <c r="A78" s="21" t="s">
        <v>98</v>
      </c>
    </row>
  </sheetData>
  <sheetProtection/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77:D7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Roman,Normalny"&amp;12&amp;A&amp;RZałącznik Nr 4  do uchwały Rady Gminy Sorkwity  nr XV/107/2011
z dnia30 grudnia 2011r.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7.25390625" style="5" customWidth="1"/>
    <col min="2" max="2" width="9.00390625" style="5" customWidth="1"/>
    <col min="3" max="3" width="7.75390625" style="5" customWidth="1"/>
    <col min="4" max="4" width="13.125" style="5" customWidth="1"/>
    <col min="5" max="5" width="14.125" style="5" customWidth="1"/>
    <col min="6" max="6" width="14.375" style="5" customWidth="1"/>
    <col min="7" max="7" width="15.875" style="5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5" customWidth="1"/>
  </cols>
  <sheetData>
    <row r="1" spans="1:10" ht="45" customHeight="1">
      <c r="A1" s="186" t="s">
        <v>185</v>
      </c>
      <c r="B1" s="186"/>
      <c r="C1" s="186"/>
      <c r="D1" s="186"/>
      <c r="E1" s="186"/>
      <c r="F1" s="186"/>
      <c r="G1" s="186"/>
      <c r="H1" s="186"/>
      <c r="I1" s="186"/>
      <c r="J1" s="186"/>
    </row>
    <row r="3" ht="12.75">
      <c r="J3" s="49" t="s">
        <v>19</v>
      </c>
    </row>
    <row r="4" spans="1:79" ht="20.25" customHeight="1">
      <c r="A4" s="185" t="s">
        <v>0</v>
      </c>
      <c r="B4" s="185" t="s">
        <v>1</v>
      </c>
      <c r="C4" s="185" t="s">
        <v>20</v>
      </c>
      <c r="D4" s="183" t="s">
        <v>99</v>
      </c>
      <c r="E4" s="183" t="s">
        <v>100</v>
      </c>
      <c r="F4" s="183" t="s">
        <v>22</v>
      </c>
      <c r="G4" s="183"/>
      <c r="H4" s="183"/>
      <c r="I4" s="183"/>
      <c r="J4" s="183"/>
      <c r="BX4" s="5"/>
      <c r="BY4" s="5"/>
      <c r="BZ4" s="5"/>
      <c r="CA4" s="5"/>
    </row>
    <row r="5" spans="1:79" ht="18" customHeight="1">
      <c r="A5" s="185"/>
      <c r="B5" s="185"/>
      <c r="C5" s="185"/>
      <c r="D5" s="183"/>
      <c r="E5" s="183"/>
      <c r="F5" s="183" t="s">
        <v>93</v>
      </c>
      <c r="G5" s="183" t="s">
        <v>21</v>
      </c>
      <c r="H5" s="183"/>
      <c r="I5" s="183"/>
      <c r="J5" s="183" t="s">
        <v>94</v>
      </c>
      <c r="BX5" s="5"/>
      <c r="BY5" s="5"/>
      <c r="BZ5" s="5"/>
      <c r="CA5" s="5"/>
    </row>
    <row r="6" spans="1:79" ht="69" customHeight="1">
      <c r="A6" s="185"/>
      <c r="B6" s="185"/>
      <c r="C6" s="185"/>
      <c r="D6" s="183"/>
      <c r="E6" s="183"/>
      <c r="F6" s="183"/>
      <c r="G6" s="24" t="s">
        <v>95</v>
      </c>
      <c r="H6" s="24" t="s">
        <v>96</v>
      </c>
      <c r="I6" s="24" t="s">
        <v>101</v>
      </c>
      <c r="J6" s="183"/>
      <c r="BX6" s="5"/>
      <c r="BY6" s="5"/>
      <c r="BZ6" s="5"/>
      <c r="CA6" s="5"/>
    </row>
    <row r="7" spans="1:79" ht="8.2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BX7" s="5"/>
      <c r="BY7" s="5"/>
      <c r="BZ7" s="5"/>
      <c r="CA7" s="5"/>
    </row>
    <row r="8" spans="1:79" ht="20.25" customHeight="1">
      <c r="A8" s="50">
        <v>750</v>
      </c>
      <c r="B8" s="50">
        <v>75023</v>
      </c>
      <c r="C8" s="50">
        <v>2330</v>
      </c>
      <c r="D8" s="51"/>
      <c r="E8" s="51">
        <v>746.46</v>
      </c>
      <c r="F8" s="51">
        <v>746.46</v>
      </c>
      <c r="G8" s="51"/>
      <c r="H8" s="51"/>
      <c r="I8" s="51">
        <v>746.46</v>
      </c>
      <c r="J8" s="164"/>
      <c r="BX8" s="5"/>
      <c r="BY8" s="5"/>
      <c r="BZ8" s="5"/>
      <c r="CA8" s="5"/>
    </row>
    <row r="9" spans="1:79" ht="19.5" customHeight="1">
      <c r="A9" s="50">
        <v>801</v>
      </c>
      <c r="B9" s="50">
        <v>80101</v>
      </c>
      <c r="C9" s="50">
        <v>2310</v>
      </c>
      <c r="D9" s="51">
        <v>1440</v>
      </c>
      <c r="E9" s="51">
        <v>1600</v>
      </c>
      <c r="F9" s="51">
        <v>1600</v>
      </c>
      <c r="G9" s="51"/>
      <c r="H9" s="51"/>
      <c r="I9" s="51">
        <v>1600</v>
      </c>
      <c r="J9" s="50"/>
      <c r="BX9" s="5"/>
      <c r="BY9" s="5"/>
      <c r="BZ9" s="5"/>
      <c r="CA9" s="5"/>
    </row>
    <row r="10" spans="1:79" ht="19.5" customHeight="1">
      <c r="A10" s="52">
        <v>801</v>
      </c>
      <c r="B10" s="52">
        <v>80104</v>
      </c>
      <c r="C10" s="52">
        <v>2310</v>
      </c>
      <c r="D10" s="4"/>
      <c r="E10" s="4">
        <v>14089.6</v>
      </c>
      <c r="F10" s="4">
        <v>14089.6</v>
      </c>
      <c r="G10" s="4"/>
      <c r="H10" s="4"/>
      <c r="I10" s="4">
        <v>14089.6</v>
      </c>
      <c r="J10" s="52"/>
      <c r="BX10" s="5"/>
      <c r="BY10" s="5"/>
      <c r="BZ10" s="5"/>
      <c r="CA10" s="5"/>
    </row>
    <row r="11" spans="1:79" ht="19.5" customHeight="1">
      <c r="A11" s="52">
        <v>801</v>
      </c>
      <c r="B11" s="52">
        <v>80104</v>
      </c>
      <c r="C11" s="52">
        <v>2310</v>
      </c>
      <c r="D11" s="4">
        <v>85680</v>
      </c>
      <c r="E11" s="4"/>
      <c r="F11" s="4"/>
      <c r="G11" s="4"/>
      <c r="H11" s="4"/>
      <c r="I11" s="4"/>
      <c r="J11" s="52"/>
      <c r="BX11" s="5"/>
      <c r="BY11" s="5"/>
      <c r="BZ11" s="5"/>
      <c r="CA11" s="5"/>
    </row>
    <row r="12" spans="1:79" ht="19.5" customHeight="1">
      <c r="A12" s="52">
        <v>921</v>
      </c>
      <c r="B12" s="52">
        <v>92116</v>
      </c>
      <c r="C12" s="52">
        <v>2320</v>
      </c>
      <c r="D12" s="4">
        <v>1500</v>
      </c>
      <c r="E12" s="4"/>
      <c r="F12" s="4"/>
      <c r="G12" s="4"/>
      <c r="H12" s="4"/>
      <c r="I12" s="4"/>
      <c r="J12" s="52"/>
      <c r="BX12" s="5"/>
      <c r="BY12" s="5"/>
      <c r="BZ12" s="5"/>
      <c r="CA12" s="5"/>
    </row>
    <row r="13" spans="1:79" ht="19.5" customHeight="1">
      <c r="A13" s="52"/>
      <c r="B13" s="52"/>
      <c r="C13" s="52"/>
      <c r="D13" s="4"/>
      <c r="E13" s="4"/>
      <c r="F13" s="4"/>
      <c r="G13" s="4"/>
      <c r="H13" s="4"/>
      <c r="I13" s="4"/>
      <c r="J13" s="52"/>
      <c r="BX13" s="5"/>
      <c r="BY13" s="5"/>
      <c r="BZ13" s="5"/>
      <c r="CA13" s="5"/>
    </row>
    <row r="14" spans="1:79" ht="19.5" customHeight="1">
      <c r="A14" s="52"/>
      <c r="B14" s="52"/>
      <c r="C14" s="52"/>
      <c r="D14" s="4"/>
      <c r="E14" s="4"/>
      <c r="F14" s="4"/>
      <c r="G14" s="4"/>
      <c r="H14" s="4"/>
      <c r="I14" s="4"/>
      <c r="J14" s="52"/>
      <c r="BX14" s="5"/>
      <c r="BY14" s="5"/>
      <c r="BZ14" s="5"/>
      <c r="CA14" s="5"/>
    </row>
    <row r="15" spans="1:79" ht="19.5" customHeight="1">
      <c r="A15" s="52"/>
      <c r="B15" s="52"/>
      <c r="C15" s="52"/>
      <c r="D15" s="4"/>
      <c r="E15" s="4"/>
      <c r="F15" s="4"/>
      <c r="G15" s="4"/>
      <c r="H15" s="4"/>
      <c r="I15" s="4"/>
      <c r="J15" s="52"/>
      <c r="BX15" s="5"/>
      <c r="BY15" s="5"/>
      <c r="BZ15" s="5"/>
      <c r="CA15" s="5"/>
    </row>
    <row r="16" spans="1:79" ht="19.5" customHeight="1">
      <c r="A16" s="52"/>
      <c r="B16" s="52"/>
      <c r="C16" s="52"/>
      <c r="D16" s="4"/>
      <c r="E16" s="4"/>
      <c r="F16" s="4"/>
      <c r="G16" s="4"/>
      <c r="H16" s="4"/>
      <c r="I16" s="4"/>
      <c r="J16" s="52"/>
      <c r="BX16" s="5"/>
      <c r="BY16" s="5"/>
      <c r="BZ16" s="5"/>
      <c r="CA16" s="5"/>
    </row>
    <row r="17" spans="1:79" ht="19.5" customHeight="1">
      <c r="A17" s="52"/>
      <c r="B17" s="52"/>
      <c r="C17" s="52"/>
      <c r="D17" s="4"/>
      <c r="E17" s="4"/>
      <c r="F17" s="4"/>
      <c r="G17" s="4"/>
      <c r="H17" s="4"/>
      <c r="I17" s="4"/>
      <c r="J17" s="52"/>
      <c r="BX17" s="5"/>
      <c r="BY17" s="5"/>
      <c r="BZ17" s="5"/>
      <c r="CA17" s="5"/>
    </row>
    <row r="18" spans="1:79" ht="19.5" customHeight="1">
      <c r="A18" s="52"/>
      <c r="B18" s="52"/>
      <c r="C18" s="52"/>
      <c r="D18" s="4"/>
      <c r="E18" s="4"/>
      <c r="F18" s="4"/>
      <c r="G18" s="4"/>
      <c r="H18" s="4"/>
      <c r="I18" s="4"/>
      <c r="J18" s="52"/>
      <c r="BX18" s="5"/>
      <c r="BY18" s="5"/>
      <c r="BZ18" s="5"/>
      <c r="CA18" s="5"/>
    </row>
    <row r="19" spans="1:79" ht="19.5" customHeight="1">
      <c r="A19" s="52"/>
      <c r="B19" s="52"/>
      <c r="C19" s="52"/>
      <c r="D19" s="4"/>
      <c r="E19" s="4"/>
      <c r="F19" s="4"/>
      <c r="G19" s="4"/>
      <c r="H19" s="4"/>
      <c r="I19" s="4"/>
      <c r="J19" s="52"/>
      <c r="BX19" s="5"/>
      <c r="BY19" s="5"/>
      <c r="BZ19" s="5"/>
      <c r="CA19" s="5"/>
    </row>
    <row r="20" spans="1:79" ht="19.5" customHeight="1">
      <c r="A20" s="53"/>
      <c r="B20" s="53"/>
      <c r="C20" s="53"/>
      <c r="D20" s="3"/>
      <c r="E20" s="3"/>
      <c r="F20" s="3"/>
      <c r="G20" s="3"/>
      <c r="H20" s="3"/>
      <c r="I20" s="3"/>
      <c r="J20" s="53"/>
      <c r="BX20" s="5"/>
      <c r="BY20" s="5"/>
      <c r="BZ20" s="5"/>
      <c r="CA20" s="5"/>
    </row>
    <row r="21" spans="1:79" ht="24.75" customHeight="1">
      <c r="A21" s="184">
        <f>SUM(D9:D20)</f>
        <v>88620</v>
      </c>
      <c r="B21" s="184"/>
      <c r="C21" s="184"/>
      <c r="D21" s="184"/>
      <c r="E21" s="33">
        <f>SUM(E8:E20)</f>
        <v>16436.06</v>
      </c>
      <c r="F21" s="33">
        <f>SUM(F8:F20)</f>
        <v>16436.06</v>
      </c>
      <c r="G21" s="33">
        <f>SUM(G8:G20)</f>
        <v>0</v>
      </c>
      <c r="H21" s="33">
        <f>SUM(H8:H20)</f>
        <v>0</v>
      </c>
      <c r="I21" s="33">
        <f>SUM(I8:I20)</f>
        <v>16436.06</v>
      </c>
      <c r="J21" s="54"/>
      <c r="BX21" s="5"/>
      <c r="BY21" s="5"/>
      <c r="BZ21" s="5"/>
      <c r="CA21" s="5"/>
    </row>
    <row r="24" ht="14.25">
      <c r="A24" s="21" t="s">
        <v>102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2777777777778" right="0.5902777777777778" top="1.1" bottom="0.39375" header="0.5118055555555555" footer="0.5118055555555555"/>
  <pageSetup horizontalDpi="300" verticalDpi="300" orientation="landscape" paperSize="9" scale="90" r:id="rId1"/>
  <headerFooter alignWithMargins="0">
    <oddHeader>&amp;RZałącznik nr 5
do uchwały Rady Gminy
 nrXV/107/2011z  dnia 30 grudnia 2011r.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5" customWidth="1"/>
    <col min="2" max="2" width="48.00390625" style="5" customWidth="1"/>
    <col min="3" max="3" width="16.875" style="5" customWidth="1"/>
    <col min="4" max="4" width="21.125" style="5" customWidth="1"/>
    <col min="5" max="16384" width="9.125" style="5" customWidth="1"/>
  </cols>
  <sheetData>
    <row r="1" spans="1:4" ht="15" customHeight="1">
      <c r="A1" s="188"/>
      <c r="B1" s="188"/>
      <c r="C1" s="188"/>
      <c r="D1" s="188"/>
    </row>
    <row r="2" spans="1:4" ht="15" customHeight="1">
      <c r="A2" s="189" t="s">
        <v>186</v>
      </c>
      <c r="B2" s="189"/>
      <c r="C2" s="189"/>
      <c r="D2" s="189"/>
    </row>
    <row r="4" ht="13.5" thickBot="1">
      <c r="D4" s="55" t="s">
        <v>19</v>
      </c>
    </row>
    <row r="5" spans="1:4" ht="13.5" thickBot="1">
      <c r="A5" s="56" t="s">
        <v>103</v>
      </c>
      <c r="B5" s="56" t="s">
        <v>3</v>
      </c>
      <c r="C5" s="56" t="s">
        <v>104</v>
      </c>
      <c r="D5" s="159"/>
    </row>
    <row r="6" spans="1:4" ht="12.75">
      <c r="A6" s="57"/>
      <c r="B6" s="57"/>
      <c r="C6" s="57" t="s">
        <v>2</v>
      </c>
      <c r="D6" s="56" t="s">
        <v>105</v>
      </c>
    </row>
    <row r="7" spans="1:4" ht="13.5" thickBot="1">
      <c r="A7" s="57"/>
      <c r="B7" s="57"/>
      <c r="C7" s="57"/>
      <c r="D7" s="58" t="s">
        <v>190</v>
      </c>
    </row>
    <row r="8" spans="1:4" ht="9" customHeight="1" thickBot="1">
      <c r="A8" s="59">
        <v>1</v>
      </c>
      <c r="B8" s="59">
        <v>2</v>
      </c>
      <c r="C8" s="59">
        <v>3</v>
      </c>
      <c r="D8" s="59">
        <v>5</v>
      </c>
    </row>
    <row r="9" spans="1:4" ht="19.5" customHeight="1">
      <c r="A9" s="60" t="s">
        <v>55</v>
      </c>
      <c r="B9" s="61" t="s">
        <v>106</v>
      </c>
      <c r="C9" s="62"/>
      <c r="D9" s="63">
        <v>14974963.56</v>
      </c>
    </row>
    <row r="10" spans="1:4" ht="19.5" customHeight="1">
      <c r="A10" s="64" t="s">
        <v>56</v>
      </c>
      <c r="B10" s="65" t="s">
        <v>47</v>
      </c>
      <c r="C10" s="66"/>
      <c r="D10" s="67">
        <v>15769963.56</v>
      </c>
    </row>
    <row r="11" spans="1:4" ht="19.5" customHeight="1">
      <c r="A11" s="64"/>
      <c r="B11" s="65" t="s">
        <v>107</v>
      </c>
      <c r="C11" s="66"/>
      <c r="D11" s="67"/>
    </row>
    <row r="12" spans="1:4" ht="19.5" customHeight="1" thickBot="1">
      <c r="A12" s="68"/>
      <c r="B12" s="69" t="s">
        <v>108</v>
      </c>
      <c r="C12" s="70"/>
      <c r="D12" s="71">
        <v>795000</v>
      </c>
    </row>
    <row r="13" spans="1:4" ht="19.5" customHeight="1" thickBot="1">
      <c r="A13" s="56" t="s">
        <v>109</v>
      </c>
      <c r="B13" s="72" t="s">
        <v>110</v>
      </c>
      <c r="C13" s="73"/>
      <c r="D13" s="74">
        <v>795000</v>
      </c>
    </row>
    <row r="14" spans="1:4" ht="19.5" customHeight="1" thickBot="1">
      <c r="A14" s="187" t="s">
        <v>111</v>
      </c>
      <c r="B14" s="187"/>
      <c r="C14" s="59"/>
      <c r="D14" s="75">
        <f>SUM(D15:D23)</f>
        <v>2621916</v>
      </c>
    </row>
    <row r="15" spans="1:4" ht="19.5" customHeight="1">
      <c r="A15" s="76" t="s">
        <v>55</v>
      </c>
      <c r="B15" s="77" t="s">
        <v>112</v>
      </c>
      <c r="C15" s="76" t="s">
        <v>113</v>
      </c>
      <c r="D15" s="78">
        <v>1570000</v>
      </c>
    </row>
    <row r="16" spans="1:4" ht="19.5" customHeight="1">
      <c r="A16" s="64" t="s">
        <v>56</v>
      </c>
      <c r="B16" s="65" t="s">
        <v>114</v>
      </c>
      <c r="C16" s="64" t="s">
        <v>113</v>
      </c>
      <c r="D16" s="67"/>
    </row>
    <row r="17" spans="1:4" ht="49.5" customHeight="1">
      <c r="A17" s="64" t="s">
        <v>58</v>
      </c>
      <c r="B17" s="79" t="s">
        <v>115</v>
      </c>
      <c r="C17" s="64" t="s">
        <v>116</v>
      </c>
      <c r="D17" s="67">
        <v>1051916</v>
      </c>
    </row>
    <row r="18" spans="1:4" ht="19.5" customHeight="1">
      <c r="A18" s="64" t="s">
        <v>59</v>
      </c>
      <c r="B18" s="65" t="s">
        <v>117</v>
      </c>
      <c r="C18" s="64" t="s">
        <v>118</v>
      </c>
      <c r="D18" s="67"/>
    </row>
    <row r="19" spans="1:4" ht="19.5" customHeight="1">
      <c r="A19" s="64" t="s">
        <v>60</v>
      </c>
      <c r="B19" s="65" t="s">
        <v>119</v>
      </c>
      <c r="C19" s="64" t="s">
        <v>120</v>
      </c>
      <c r="D19" s="67"/>
    </row>
    <row r="20" spans="1:4" ht="19.5" customHeight="1">
      <c r="A20" s="64" t="s">
        <v>121</v>
      </c>
      <c r="B20" s="65" t="s">
        <v>122</v>
      </c>
      <c r="C20" s="64" t="s">
        <v>123</v>
      </c>
      <c r="D20" s="67"/>
    </row>
    <row r="21" spans="1:4" ht="19.5" customHeight="1">
      <c r="A21" s="64" t="s">
        <v>65</v>
      </c>
      <c r="B21" s="65" t="s">
        <v>124</v>
      </c>
      <c r="C21" s="64" t="s">
        <v>125</v>
      </c>
      <c r="D21" s="67"/>
    </row>
    <row r="22" spans="1:4" ht="19.5" customHeight="1">
      <c r="A22" s="64" t="s">
        <v>68</v>
      </c>
      <c r="B22" s="65" t="s">
        <v>126</v>
      </c>
      <c r="C22" s="64" t="s">
        <v>127</v>
      </c>
      <c r="D22" s="67"/>
    </row>
    <row r="23" spans="1:4" ht="19.5" customHeight="1" thickBot="1">
      <c r="A23" s="60" t="s">
        <v>70</v>
      </c>
      <c r="B23" s="61" t="s">
        <v>128</v>
      </c>
      <c r="C23" s="60" t="s">
        <v>129</v>
      </c>
      <c r="D23" s="63"/>
    </row>
    <row r="24" spans="1:4" ht="19.5" customHeight="1" thickBot="1">
      <c r="A24" s="187" t="s">
        <v>130</v>
      </c>
      <c r="B24" s="187"/>
      <c r="C24" s="59"/>
      <c r="D24" s="80">
        <f>SUM(D25:D32)</f>
        <v>1826916</v>
      </c>
    </row>
    <row r="25" spans="1:4" ht="19.5" customHeight="1">
      <c r="A25" s="81" t="s">
        <v>55</v>
      </c>
      <c r="B25" s="82" t="s">
        <v>131</v>
      </c>
      <c r="C25" s="81" t="s">
        <v>132</v>
      </c>
      <c r="D25" s="83">
        <v>775000</v>
      </c>
    </row>
    <row r="26" spans="1:4" ht="19.5" customHeight="1">
      <c r="A26" s="64" t="s">
        <v>56</v>
      </c>
      <c r="B26" s="65" t="s">
        <v>133</v>
      </c>
      <c r="C26" s="64" t="s">
        <v>132</v>
      </c>
      <c r="D26" s="67"/>
    </row>
    <row r="27" spans="1:4" ht="49.5" customHeight="1">
      <c r="A27" s="64" t="s">
        <v>58</v>
      </c>
      <c r="B27" s="79" t="s">
        <v>134</v>
      </c>
      <c r="C27" s="64" t="s">
        <v>135</v>
      </c>
      <c r="D27" s="67">
        <v>1051916</v>
      </c>
    </row>
    <row r="28" spans="1:4" ht="19.5" customHeight="1">
      <c r="A28" s="64" t="s">
        <v>59</v>
      </c>
      <c r="B28" s="65" t="s">
        <v>136</v>
      </c>
      <c r="C28" s="64" t="s">
        <v>137</v>
      </c>
      <c r="D28" s="67"/>
    </row>
    <row r="29" spans="1:4" ht="19.5" customHeight="1">
      <c r="A29" s="64" t="s">
        <v>60</v>
      </c>
      <c r="B29" s="65" t="s">
        <v>138</v>
      </c>
      <c r="C29" s="64" t="s">
        <v>139</v>
      </c>
      <c r="D29" s="67"/>
    </row>
    <row r="30" spans="1:4" ht="19.5" customHeight="1">
      <c r="A30" s="64" t="s">
        <v>121</v>
      </c>
      <c r="B30" s="65" t="s">
        <v>140</v>
      </c>
      <c r="C30" s="64" t="s">
        <v>141</v>
      </c>
      <c r="D30" s="67"/>
    </row>
    <row r="31" spans="1:4" ht="19.5" customHeight="1">
      <c r="A31" s="64" t="s">
        <v>65</v>
      </c>
      <c r="B31" s="84" t="s">
        <v>142</v>
      </c>
      <c r="C31" s="85" t="s">
        <v>143</v>
      </c>
      <c r="D31" s="86"/>
    </row>
    <row r="32" spans="1:4" ht="19.5" customHeight="1" thickBot="1">
      <c r="A32" s="87" t="s">
        <v>68</v>
      </c>
      <c r="B32" s="88" t="s">
        <v>144</v>
      </c>
      <c r="C32" s="87" t="s">
        <v>145</v>
      </c>
      <c r="D32" s="88"/>
    </row>
    <row r="33" spans="1:4" ht="19.5" customHeight="1">
      <c r="A33" s="89"/>
      <c r="B33" s="9"/>
      <c r="C33" s="9"/>
      <c r="D33" s="9"/>
    </row>
    <row r="34" ht="12.75">
      <c r="A34" s="6"/>
    </row>
    <row r="35" spans="1:2" ht="14.25">
      <c r="A35" s="6" t="s">
        <v>146</v>
      </c>
      <c r="B35" s="5" t="s">
        <v>147</v>
      </c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6
do uchwały Rady Gminy 
nr XV/107/2011
z dnia 30 grudnia 2011r.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179" t="s">
        <v>187</v>
      </c>
      <c r="B1" s="179"/>
      <c r="C1" s="179"/>
      <c r="D1" s="179"/>
      <c r="E1" s="179"/>
      <c r="F1" s="179"/>
    </row>
    <row r="2" spans="5:6" ht="19.5" customHeight="1">
      <c r="E2" s="90"/>
      <c r="F2" s="90"/>
    </row>
    <row r="3" spans="5:8" ht="19.5" customHeight="1">
      <c r="E3" s="5"/>
      <c r="H3" s="22" t="s">
        <v>19</v>
      </c>
    </row>
    <row r="4" spans="1:8" ht="18.75" customHeight="1">
      <c r="A4" s="185" t="s">
        <v>42</v>
      </c>
      <c r="B4" s="185" t="s">
        <v>0</v>
      </c>
      <c r="C4" s="185" t="s">
        <v>1</v>
      </c>
      <c r="D4" s="185" t="s">
        <v>20</v>
      </c>
      <c r="E4" s="185" t="s">
        <v>148</v>
      </c>
      <c r="F4" s="185" t="s">
        <v>149</v>
      </c>
      <c r="G4" s="185"/>
      <c r="H4" s="185"/>
    </row>
    <row r="5" spans="1:8" ht="18.75" customHeight="1">
      <c r="A5" s="185"/>
      <c r="B5" s="185"/>
      <c r="C5" s="185"/>
      <c r="D5" s="185"/>
      <c r="E5" s="185"/>
      <c r="F5" s="23" t="s">
        <v>150</v>
      </c>
      <c r="G5" s="23" t="s">
        <v>151</v>
      </c>
      <c r="H5" s="23" t="s">
        <v>152</v>
      </c>
    </row>
    <row r="6" spans="1:8" s="91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</row>
    <row r="7" spans="1:8" ht="21" customHeight="1">
      <c r="A7" s="190" t="s">
        <v>153</v>
      </c>
      <c r="B7" s="190"/>
      <c r="C7" s="190"/>
      <c r="D7" s="190"/>
      <c r="E7" s="190"/>
      <c r="F7" s="190"/>
      <c r="G7" s="190"/>
      <c r="H7" s="190"/>
    </row>
    <row r="8" spans="1:8" ht="14.25" customHeight="1">
      <c r="A8" s="156" t="s">
        <v>55</v>
      </c>
      <c r="B8" s="93">
        <v>700</v>
      </c>
      <c r="C8" s="93">
        <v>70004</v>
      </c>
      <c r="D8" s="93">
        <v>2650</v>
      </c>
      <c r="E8" s="155" t="s">
        <v>204</v>
      </c>
      <c r="F8" s="95">
        <v>5910</v>
      </c>
      <c r="G8" s="95"/>
      <c r="H8" s="95"/>
    </row>
    <row r="9" spans="1:8" ht="19.5" customHeight="1">
      <c r="A9" s="156" t="s">
        <v>56</v>
      </c>
      <c r="B9" s="93">
        <v>700</v>
      </c>
      <c r="C9" s="93">
        <v>70004</v>
      </c>
      <c r="D9" s="93">
        <v>2650</v>
      </c>
      <c r="E9" s="155" t="s">
        <v>206</v>
      </c>
      <c r="F9" s="95">
        <v>77395</v>
      </c>
      <c r="G9" s="95"/>
      <c r="H9" s="95"/>
    </row>
    <row r="10" spans="1:8" ht="19.5" customHeight="1">
      <c r="A10" s="156" t="s">
        <v>58</v>
      </c>
      <c r="B10" s="93">
        <v>700</v>
      </c>
      <c r="C10" s="93">
        <v>70004</v>
      </c>
      <c r="D10" s="93">
        <v>2650</v>
      </c>
      <c r="E10" s="155" t="s">
        <v>189</v>
      </c>
      <c r="F10" s="95">
        <v>71730</v>
      </c>
      <c r="G10" s="95"/>
      <c r="H10" s="95"/>
    </row>
    <row r="11" spans="1:8" ht="38.25">
      <c r="A11" s="156" t="s">
        <v>59</v>
      </c>
      <c r="B11" s="93">
        <v>700</v>
      </c>
      <c r="C11" s="93">
        <v>70004</v>
      </c>
      <c r="D11" s="93">
        <v>2650</v>
      </c>
      <c r="E11" s="155" t="s">
        <v>205</v>
      </c>
      <c r="F11" s="95">
        <v>26880</v>
      </c>
      <c r="G11" s="95"/>
      <c r="H11" s="95"/>
    </row>
    <row r="12" spans="1:8" ht="19.5" customHeight="1">
      <c r="A12" s="156" t="s">
        <v>60</v>
      </c>
      <c r="B12" s="93">
        <v>700</v>
      </c>
      <c r="C12" s="93">
        <v>70004</v>
      </c>
      <c r="D12" s="93">
        <v>2650</v>
      </c>
      <c r="E12" s="94" t="s">
        <v>154</v>
      </c>
      <c r="F12" s="95">
        <v>2100</v>
      </c>
      <c r="G12" s="95"/>
      <c r="H12" s="95"/>
    </row>
    <row r="13" spans="1:8" ht="19.5" customHeight="1">
      <c r="A13" s="156" t="s">
        <v>121</v>
      </c>
      <c r="B13" s="93">
        <v>921</v>
      </c>
      <c r="C13" s="93">
        <v>92109</v>
      </c>
      <c r="D13" s="93">
        <v>2480</v>
      </c>
      <c r="E13" s="54" t="s">
        <v>195</v>
      </c>
      <c r="F13" s="96"/>
      <c r="G13" s="95">
        <v>127000</v>
      </c>
      <c r="H13" s="95"/>
    </row>
    <row r="14" spans="1:8" ht="19.5" customHeight="1">
      <c r="A14" s="156" t="s">
        <v>65</v>
      </c>
      <c r="B14" s="93">
        <v>921</v>
      </c>
      <c r="C14" s="93">
        <v>92116</v>
      </c>
      <c r="D14" s="93">
        <v>2480</v>
      </c>
      <c r="E14" s="97" t="s">
        <v>155</v>
      </c>
      <c r="F14" s="96"/>
      <c r="G14" s="95">
        <v>101500</v>
      </c>
      <c r="H14" s="95"/>
    </row>
    <row r="15" spans="1:8" ht="127.5">
      <c r="A15" s="156" t="s">
        <v>68</v>
      </c>
      <c r="B15" s="98">
        <v>926</v>
      </c>
      <c r="C15" s="98">
        <v>92605</v>
      </c>
      <c r="D15" s="98">
        <v>2830</v>
      </c>
      <c r="E15" s="99" t="s">
        <v>156</v>
      </c>
      <c r="F15" s="100"/>
      <c r="G15" s="95"/>
      <c r="H15" s="95">
        <v>4000</v>
      </c>
    </row>
    <row r="16" spans="1:8" ht="12.75">
      <c r="A16" s="92"/>
      <c r="B16" s="92"/>
      <c r="C16" s="92"/>
      <c r="D16" s="92"/>
      <c r="E16" s="99" t="s">
        <v>157</v>
      </c>
      <c r="F16" s="100">
        <f>SUM(F8:F15)</f>
        <v>184015</v>
      </c>
      <c r="G16" s="100">
        <f>SUM(G8:G15)</f>
        <v>228500</v>
      </c>
      <c r="H16" s="100">
        <f>SUM(H8:H15)</f>
        <v>4000</v>
      </c>
    </row>
    <row r="17" spans="1:8" ht="21" customHeight="1">
      <c r="A17" s="191" t="s">
        <v>158</v>
      </c>
      <c r="B17" s="191"/>
      <c r="C17" s="191"/>
      <c r="D17" s="191"/>
      <c r="E17" s="191"/>
      <c r="F17" s="191"/>
      <c r="G17" s="191"/>
      <c r="H17" s="191"/>
    </row>
    <row r="18" spans="1:8" ht="19.5" customHeight="1">
      <c r="A18" s="157" t="s">
        <v>70</v>
      </c>
      <c r="B18" s="101">
        <v>801</v>
      </c>
      <c r="C18" s="102">
        <v>80104</v>
      </c>
      <c r="D18" s="102">
        <v>2540</v>
      </c>
      <c r="E18" s="103" t="s">
        <v>159</v>
      </c>
      <c r="F18" s="104"/>
      <c r="G18" s="100">
        <v>217324.13</v>
      </c>
      <c r="H18" s="100"/>
    </row>
    <row r="19" spans="1:8" ht="19.5" customHeight="1">
      <c r="A19" s="157" t="s">
        <v>71</v>
      </c>
      <c r="B19" s="101">
        <v>801</v>
      </c>
      <c r="C19" s="13">
        <v>80104</v>
      </c>
      <c r="D19" s="13">
        <v>2540</v>
      </c>
      <c r="E19" s="105" t="s">
        <v>160</v>
      </c>
      <c r="F19" s="106"/>
      <c r="G19" s="100">
        <v>223121.08</v>
      </c>
      <c r="H19" s="100"/>
    </row>
    <row r="20" spans="1:8" ht="19.5" customHeight="1">
      <c r="A20" s="157" t="s">
        <v>73</v>
      </c>
      <c r="B20" s="101">
        <v>801</v>
      </c>
      <c r="C20" s="13">
        <v>80104</v>
      </c>
      <c r="D20" s="13">
        <v>2540</v>
      </c>
      <c r="E20" s="105" t="s">
        <v>161</v>
      </c>
      <c r="F20" s="106"/>
      <c r="G20" s="100">
        <v>211676.38</v>
      </c>
      <c r="H20" s="100"/>
    </row>
    <row r="21" spans="1:8" ht="19.5" customHeight="1">
      <c r="A21" s="158" t="s">
        <v>75</v>
      </c>
      <c r="B21" s="108">
        <v>801</v>
      </c>
      <c r="C21" s="109">
        <v>80104</v>
      </c>
      <c r="D21" s="109">
        <v>2540</v>
      </c>
      <c r="E21" s="178" t="s">
        <v>207</v>
      </c>
      <c r="F21" s="110"/>
      <c r="G21" s="111">
        <v>133182</v>
      </c>
      <c r="H21" s="111"/>
    </row>
    <row r="22" spans="1:8" ht="63.75">
      <c r="A22" s="158" t="s">
        <v>77</v>
      </c>
      <c r="B22" s="108">
        <v>851</v>
      </c>
      <c r="C22" s="108">
        <v>85154</v>
      </c>
      <c r="D22" s="108">
        <v>2820</v>
      </c>
      <c r="E22" s="112" t="s">
        <v>162</v>
      </c>
      <c r="F22" s="100"/>
      <c r="G22" s="111"/>
      <c r="H22" s="111">
        <v>9000</v>
      </c>
    </row>
    <row r="23" spans="1:8" ht="12.75">
      <c r="A23" s="113"/>
      <c r="B23" s="107"/>
      <c r="C23" s="107"/>
      <c r="D23" s="107"/>
      <c r="E23" s="114" t="s">
        <v>157</v>
      </c>
      <c r="F23" s="115"/>
      <c r="G23" s="111">
        <f>SUM(G18:G22)</f>
        <v>785303.59</v>
      </c>
      <c r="H23" s="111">
        <f>SUM(H18:H22)</f>
        <v>9000</v>
      </c>
    </row>
    <row r="24" spans="1:8" ht="19.5" customHeight="1">
      <c r="A24" s="192" t="s">
        <v>163</v>
      </c>
      <c r="B24" s="192"/>
      <c r="C24" s="192"/>
      <c r="D24" s="192"/>
      <c r="E24" s="192"/>
      <c r="F24" s="96">
        <f>SUM(,F23,F16)</f>
        <v>184015</v>
      </c>
      <c r="G24" s="96">
        <f>SUM(,G23,G16)</f>
        <v>1013803.59</v>
      </c>
      <c r="H24" s="96">
        <f>SUM(,H23,H16)</f>
        <v>13000</v>
      </c>
    </row>
    <row r="27" ht="14.25">
      <c r="A27" s="116" t="s">
        <v>164</v>
      </c>
    </row>
  </sheetData>
  <sheetProtection/>
  <mergeCells count="10">
    <mergeCell ref="A7:H7"/>
    <mergeCell ref="A17:H17"/>
    <mergeCell ref="A24:E24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 r:id="rId1"/>
  <headerFooter alignWithMargins="0">
    <oddHeader>&amp;R&amp;9Załącznik nr 7
do uchwały Rady Gminy
nr XV/107/2011
z dnia 30 grudnia 2011r.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B1">
      <selection activeCell="F11" sqref="F11"/>
    </sheetView>
  </sheetViews>
  <sheetFormatPr defaultColWidth="9.00390625" defaultRowHeight="12.75"/>
  <cols>
    <col min="1" max="1" width="4.75390625" style="117" customWidth="1"/>
    <col min="2" max="2" width="29.875" style="117" customWidth="1"/>
    <col min="3" max="3" width="12.00390625" style="117" customWidth="1"/>
    <col min="4" max="4" width="11.625" style="117" customWidth="1"/>
    <col min="5" max="5" width="10.75390625" style="117" customWidth="1"/>
    <col min="6" max="6" width="12.75390625" style="117" customWidth="1"/>
    <col min="7" max="7" width="10.75390625" style="117" customWidth="1"/>
    <col min="8" max="8" width="11.625" style="117" customWidth="1"/>
    <col min="9" max="9" width="10.75390625" style="117" customWidth="1"/>
    <col min="10" max="10" width="15.625" style="117" customWidth="1"/>
    <col min="11" max="16384" width="9.125" style="117" customWidth="1"/>
  </cols>
  <sheetData>
    <row r="1" spans="1:10" ht="16.5">
      <c r="A1" s="193" t="s">
        <v>165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6.5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3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9.75" customHeight="1">
      <c r="A4" s="119"/>
      <c r="B4" s="119"/>
      <c r="C4" s="119"/>
      <c r="D4" s="119"/>
      <c r="E4" s="119"/>
      <c r="F4" s="119"/>
      <c r="G4" s="119"/>
      <c r="H4" s="119"/>
      <c r="I4" s="119"/>
      <c r="J4" s="120" t="s">
        <v>19</v>
      </c>
    </row>
    <row r="5" spans="1:10" ht="15" customHeight="1">
      <c r="A5" s="194" t="s">
        <v>42</v>
      </c>
      <c r="B5" s="194" t="s">
        <v>166</v>
      </c>
      <c r="C5" s="195" t="s">
        <v>167</v>
      </c>
      <c r="D5" s="195" t="s">
        <v>168</v>
      </c>
      <c r="E5" s="195"/>
      <c r="F5" s="195"/>
      <c r="G5" s="195"/>
      <c r="H5" s="195" t="s">
        <v>169</v>
      </c>
      <c r="I5" s="195"/>
      <c r="J5" s="195" t="s">
        <v>170</v>
      </c>
    </row>
    <row r="6" spans="1:10" ht="15" customHeight="1">
      <c r="A6" s="194"/>
      <c r="B6" s="194"/>
      <c r="C6" s="195"/>
      <c r="D6" s="195" t="s">
        <v>171</v>
      </c>
      <c r="E6" s="195" t="s">
        <v>21</v>
      </c>
      <c r="F6" s="195"/>
      <c r="G6" s="195"/>
      <c r="H6" s="195" t="s">
        <v>171</v>
      </c>
      <c r="I6" s="195" t="s">
        <v>172</v>
      </c>
      <c r="J6" s="195"/>
    </row>
    <row r="7" spans="1:10" ht="15" customHeight="1">
      <c r="A7" s="194"/>
      <c r="B7" s="194"/>
      <c r="C7" s="195"/>
      <c r="D7" s="195"/>
      <c r="E7" s="197" t="s">
        <v>173</v>
      </c>
      <c r="F7" s="195" t="s">
        <v>21</v>
      </c>
      <c r="G7" s="195"/>
      <c r="H7" s="195"/>
      <c r="I7" s="195"/>
      <c r="J7" s="195"/>
    </row>
    <row r="8" spans="1:10" ht="20.25" customHeight="1">
      <c r="A8" s="194"/>
      <c r="B8" s="194"/>
      <c r="C8" s="195"/>
      <c r="D8" s="195"/>
      <c r="E8" s="197"/>
      <c r="F8" s="121" t="s">
        <v>174</v>
      </c>
      <c r="G8" s="121" t="s">
        <v>175</v>
      </c>
      <c r="H8" s="195"/>
      <c r="I8" s="195"/>
      <c r="J8" s="195"/>
    </row>
    <row r="9" spans="1:10" ht="14.25" customHeight="1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  <c r="J9" s="122">
        <v>10</v>
      </c>
    </row>
    <row r="10" spans="1:10" ht="21.75" customHeight="1">
      <c r="A10" s="123" t="s">
        <v>109</v>
      </c>
      <c r="B10" s="124" t="s">
        <v>176</v>
      </c>
      <c r="C10" s="125">
        <f>SUM(C12:C15)</f>
        <v>-80000</v>
      </c>
      <c r="D10" s="125">
        <f aca="true" t="shared" si="0" ref="D10:J10">SUM(D12:D15)</f>
        <v>1455500</v>
      </c>
      <c r="E10" s="125">
        <v>184015</v>
      </c>
      <c r="F10" s="125">
        <v>184015</v>
      </c>
      <c r="G10" s="125">
        <f t="shared" si="0"/>
        <v>0</v>
      </c>
      <c r="H10" s="125">
        <f t="shared" si="0"/>
        <v>1465500</v>
      </c>
      <c r="I10" s="125">
        <f t="shared" si="0"/>
        <v>0</v>
      </c>
      <c r="J10" s="125">
        <f t="shared" si="0"/>
        <v>-90000</v>
      </c>
    </row>
    <row r="11" spans="1:10" ht="21.75" customHeight="1">
      <c r="A11" s="126"/>
      <c r="B11" s="127" t="s">
        <v>22</v>
      </c>
      <c r="C11" s="128"/>
      <c r="D11" s="128"/>
      <c r="E11" s="128"/>
      <c r="F11" s="128"/>
      <c r="G11" s="128"/>
      <c r="H11" s="128"/>
      <c r="I11" s="128"/>
      <c r="J11" s="128"/>
    </row>
    <row r="12" spans="1:10" ht="41.25" customHeight="1">
      <c r="A12" s="126"/>
      <c r="B12" s="129" t="s">
        <v>177</v>
      </c>
      <c r="C12" s="128">
        <v>-80000</v>
      </c>
      <c r="D12" s="128">
        <v>1455500</v>
      </c>
      <c r="E12" s="128">
        <v>184015</v>
      </c>
      <c r="F12" s="128">
        <v>184015</v>
      </c>
      <c r="G12" s="128"/>
      <c r="H12" s="128">
        <v>1465500</v>
      </c>
      <c r="I12" s="128"/>
      <c r="J12" s="128">
        <v>-90000</v>
      </c>
    </row>
    <row r="13" spans="1:10" ht="21.75" customHeight="1">
      <c r="A13" s="126"/>
      <c r="B13" s="130" t="s">
        <v>56</v>
      </c>
      <c r="C13" s="128"/>
      <c r="D13" s="128"/>
      <c r="E13" s="128"/>
      <c r="F13" s="128"/>
      <c r="G13" s="128"/>
      <c r="H13" s="128"/>
      <c r="I13" s="128"/>
      <c r="J13" s="128"/>
    </row>
    <row r="14" spans="1:10" ht="21.75" customHeight="1">
      <c r="A14" s="126"/>
      <c r="B14" s="130" t="s">
        <v>58</v>
      </c>
      <c r="C14" s="128"/>
      <c r="D14" s="128"/>
      <c r="E14" s="128"/>
      <c r="F14" s="128"/>
      <c r="G14" s="128"/>
      <c r="H14" s="128"/>
      <c r="I14" s="128"/>
      <c r="J14" s="128"/>
    </row>
    <row r="15" spans="1:10" ht="21.75" customHeight="1">
      <c r="A15" s="131"/>
      <c r="B15" s="132" t="s">
        <v>59</v>
      </c>
      <c r="C15" s="133"/>
      <c r="D15" s="133"/>
      <c r="E15" s="133"/>
      <c r="F15" s="133"/>
      <c r="G15" s="133"/>
      <c r="H15" s="133"/>
      <c r="I15" s="133"/>
      <c r="J15" s="133"/>
    </row>
    <row r="16" spans="1:10" s="135" customFormat="1" ht="21.75" customHeight="1">
      <c r="A16" s="196" t="s">
        <v>85</v>
      </c>
      <c r="B16" s="196"/>
      <c r="C16" s="134">
        <f>SUM(C10)</f>
        <v>-80000</v>
      </c>
      <c r="D16" s="134">
        <f aca="true" t="shared" si="1" ref="D16:J16">SUM(D10)</f>
        <v>1455500</v>
      </c>
      <c r="E16" s="134">
        <f t="shared" si="1"/>
        <v>184015</v>
      </c>
      <c r="F16" s="134">
        <f t="shared" si="1"/>
        <v>184015</v>
      </c>
      <c r="G16" s="134">
        <f t="shared" si="1"/>
        <v>0</v>
      </c>
      <c r="H16" s="134">
        <f t="shared" si="1"/>
        <v>1465500</v>
      </c>
      <c r="I16" s="134">
        <f t="shared" si="1"/>
        <v>0</v>
      </c>
      <c r="J16" s="134">
        <f t="shared" si="1"/>
        <v>-90000</v>
      </c>
    </row>
    <row r="17" ht="14.25" customHeight="1"/>
    <row r="18" ht="12.75">
      <c r="A18" s="136"/>
    </row>
    <row r="19" ht="12.75">
      <c r="A19" s="136"/>
    </row>
    <row r="20" ht="12.75">
      <c r="A20" s="136"/>
    </row>
    <row r="21" ht="12.75">
      <c r="A21" s="136"/>
    </row>
  </sheetData>
  <sheetProtection/>
  <mergeCells count="15">
    <mergeCell ref="A16:B16"/>
    <mergeCell ref="H6:H8"/>
    <mergeCell ref="I6:I8"/>
    <mergeCell ref="E7:E8"/>
    <mergeCell ref="F7:G7"/>
    <mergeCell ref="A1:J1"/>
    <mergeCell ref="A2:J2"/>
    <mergeCell ref="A5:A8"/>
    <mergeCell ref="B5:B8"/>
    <mergeCell ref="C5:C8"/>
    <mergeCell ref="D5:G5"/>
    <mergeCell ref="H5:I5"/>
    <mergeCell ref="J5:J8"/>
    <mergeCell ref="D6:D8"/>
    <mergeCell ref="E6:G6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8
do uchwały Rady Gminy 
nr XV/107/2011
z dnia 30 grudnia 2011r.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B1">
      <selection activeCell="C17" sqref="C17"/>
    </sheetView>
  </sheetViews>
  <sheetFormatPr defaultColWidth="9.00390625" defaultRowHeight="12.75"/>
  <cols>
    <col min="1" max="1" width="6.875" style="137" customWidth="1"/>
    <col min="2" max="2" width="71.125" style="137" customWidth="1"/>
    <col min="3" max="3" width="26.75390625" style="137" customWidth="1"/>
    <col min="4" max="4" width="28.375" style="137" customWidth="1"/>
    <col min="5" max="16384" width="9.125" style="137" customWidth="1"/>
  </cols>
  <sheetData>
    <row r="1" spans="1:4" ht="16.5" customHeight="1">
      <c r="A1" s="199" t="s">
        <v>178</v>
      </c>
      <c r="B1" s="199"/>
      <c r="C1" s="199"/>
      <c r="D1" s="199"/>
    </row>
    <row r="2" spans="1:4" ht="28.5" customHeight="1">
      <c r="A2" s="199"/>
      <c r="B2" s="199"/>
      <c r="C2" s="199"/>
      <c r="D2" s="199"/>
    </row>
    <row r="3" spans="1:4" ht="13.5" customHeight="1">
      <c r="A3" s="138"/>
      <c r="B3" s="138"/>
      <c r="C3" s="138"/>
      <c r="D3" s="138"/>
    </row>
    <row r="4" spans="1:4" ht="15" customHeight="1">
      <c r="A4" s="139"/>
      <c r="B4" s="139"/>
      <c r="C4" s="139"/>
      <c r="D4" s="140" t="s">
        <v>19</v>
      </c>
    </row>
    <row r="5" spans="1:4" ht="15" customHeight="1">
      <c r="A5" s="200" t="s">
        <v>42</v>
      </c>
      <c r="B5" s="200" t="s">
        <v>166</v>
      </c>
      <c r="C5" s="201" t="s">
        <v>179</v>
      </c>
      <c r="D5" s="201" t="s">
        <v>180</v>
      </c>
    </row>
    <row r="6" spans="1:4" ht="15" customHeight="1">
      <c r="A6" s="200"/>
      <c r="B6" s="200"/>
      <c r="C6" s="201"/>
      <c r="D6" s="201"/>
    </row>
    <row r="7" spans="1:4" ht="15" customHeight="1">
      <c r="A7" s="200"/>
      <c r="B7" s="200"/>
      <c r="C7" s="201"/>
      <c r="D7" s="201"/>
    </row>
    <row r="8" spans="1:4" ht="20.25" customHeight="1">
      <c r="A8" s="200"/>
      <c r="B8" s="200"/>
      <c r="C8" s="201"/>
      <c r="D8" s="201"/>
    </row>
    <row r="9" spans="1:4" ht="14.25" customHeight="1">
      <c r="A9" s="141">
        <v>1</v>
      </c>
      <c r="B9" s="141">
        <v>2</v>
      </c>
      <c r="C9" s="141">
        <v>3</v>
      </c>
      <c r="D9" s="141">
        <v>4</v>
      </c>
    </row>
    <row r="10" spans="1:4" ht="21.75" customHeight="1">
      <c r="A10" s="142" t="s">
        <v>109</v>
      </c>
      <c r="B10" s="143" t="s">
        <v>11</v>
      </c>
      <c r="C10" s="144">
        <f>SUM(C11:C12)</f>
        <v>314770</v>
      </c>
      <c r="D10" s="144">
        <f>SUM(D11:D12)</f>
        <v>314770</v>
      </c>
    </row>
    <row r="11" spans="1:4" ht="21.75" customHeight="1">
      <c r="A11" s="145"/>
      <c r="B11" s="146" t="s">
        <v>12</v>
      </c>
      <c r="C11" s="147">
        <v>183470</v>
      </c>
      <c r="D11" s="147">
        <v>183470</v>
      </c>
    </row>
    <row r="12" spans="1:4" ht="21.75" customHeight="1">
      <c r="A12" s="145"/>
      <c r="B12" s="146" t="s">
        <v>36</v>
      </c>
      <c r="C12" s="147">
        <v>131300</v>
      </c>
      <c r="D12" s="147">
        <v>131300</v>
      </c>
    </row>
    <row r="13" spans="1:4" ht="21.75" customHeight="1">
      <c r="A13" s="145" t="s">
        <v>181</v>
      </c>
      <c r="B13" s="148" t="s">
        <v>182</v>
      </c>
      <c r="C13" s="147"/>
      <c r="D13" s="147"/>
    </row>
    <row r="14" spans="1:4" ht="21.75" customHeight="1">
      <c r="A14" s="145"/>
      <c r="B14" s="146" t="s">
        <v>183</v>
      </c>
      <c r="C14" s="147"/>
      <c r="D14" s="147"/>
    </row>
    <row r="15" spans="1:4" ht="21.75" customHeight="1">
      <c r="A15" s="149"/>
      <c r="B15" s="146" t="s">
        <v>183</v>
      </c>
      <c r="C15" s="150"/>
      <c r="D15" s="150"/>
    </row>
    <row r="16" spans="1:4" s="152" customFormat="1" ht="21.75" customHeight="1">
      <c r="A16" s="198" t="s">
        <v>85</v>
      </c>
      <c r="B16" s="198"/>
      <c r="C16" s="151">
        <f>SUM(C10)</f>
        <v>314770</v>
      </c>
      <c r="D16" s="151">
        <f>SUM(D10)</f>
        <v>314770</v>
      </c>
    </row>
    <row r="17" ht="14.25" customHeight="1"/>
    <row r="18" ht="12.75">
      <c r="A18" s="153"/>
    </row>
    <row r="19" ht="12.75">
      <c r="A19" s="153"/>
    </row>
    <row r="20" ht="12.75">
      <c r="A20" s="153"/>
    </row>
    <row r="21" ht="12.75">
      <c r="A21" s="153"/>
    </row>
  </sheetData>
  <sheetProtection/>
  <mergeCells count="6">
    <mergeCell ref="A16:B16"/>
    <mergeCell ref="A1:D2"/>
    <mergeCell ref="A5:A8"/>
    <mergeCell ref="B5:B8"/>
    <mergeCell ref="C5:C8"/>
    <mergeCell ref="D5:D8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9
do uchwały Rady Gminy 
nr XV/107/2011
z dnia 30 grudnia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2012-01-03T13:13:45Z</cp:lastPrinted>
  <dcterms:modified xsi:type="dcterms:W3CDTF">2012-01-03T13:21:24Z</dcterms:modified>
  <cp:category/>
  <cp:version/>
  <cp:contentType/>
  <cp:contentStatus/>
</cp:coreProperties>
</file>