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2"/>
  </bookViews>
  <sheets>
    <sheet name="3" sheetId="1" r:id="rId1"/>
    <sheet name="3a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<sst xmlns="http://schemas.openxmlformats.org/spreadsheetml/2006/main" count="355" uniqueCount="195">
  <si>
    <t>Dział</t>
  </si>
  <si>
    <t>§</t>
  </si>
  <si>
    <t>Treść</t>
  </si>
  <si>
    <t>600</t>
  </si>
  <si>
    <t>60016</t>
  </si>
  <si>
    <t>700</t>
  </si>
  <si>
    <t>70005</t>
  </si>
  <si>
    <t>801</t>
  </si>
  <si>
    <t>80101</t>
  </si>
  <si>
    <t>900</t>
  </si>
  <si>
    <t>90019</t>
  </si>
  <si>
    <t>921</t>
  </si>
  <si>
    <t>92109</t>
  </si>
  <si>
    <t>w złotych</t>
  </si>
  <si>
    <t>w tym:</t>
  </si>
  <si>
    <t>z tego:</t>
  </si>
  <si>
    <t>6050</t>
  </si>
  <si>
    <t>6059</t>
  </si>
  <si>
    <t>6060</t>
  </si>
  <si>
    <t>80148</t>
  </si>
  <si>
    <t>90015</t>
  </si>
  <si>
    <t>926</t>
  </si>
  <si>
    <t>92605</t>
  </si>
  <si>
    <t xml:space="preserve">  </t>
  </si>
  <si>
    <t>Lp.</t>
  </si>
  <si>
    <t>Rozdz.</t>
  </si>
  <si>
    <t>§**</t>
  </si>
  <si>
    <t>Nazwa zadania inwestycyjnego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</si>
  <si>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</si>
  <si>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</si>
  <si>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</si>
  <si>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</si>
  <si>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</si>
  <si>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</si>
  <si>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</si>
  <si>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</si>
  <si>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</si>
  <si>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</si>
  <si>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</si>
  <si>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Modernizacja ul.Bocznej w Rybnie</t>
  </si>
  <si>
    <t>5.</t>
  </si>
  <si>
    <t>Budowa sali gimnastycznej przy Zespole Szkół Zyndaki 2</t>
  </si>
  <si>
    <t>7.</t>
  </si>
  <si>
    <t>Budowa kanalizacji sanitarnej w miejscowości  Pustniki</t>
  </si>
  <si>
    <t>8.</t>
  </si>
  <si>
    <t>9.</t>
  </si>
  <si>
    <t>zakup pojemników do segregacji odpadów</t>
  </si>
  <si>
    <t>Wodociąg Surmówka Szelągówka (2 lata)</t>
  </si>
  <si>
    <t xml:space="preserve">Wodociąg Borowski Las </t>
  </si>
  <si>
    <t xml:space="preserve">Wymiana sieci wodociągowej w Sorkwitach </t>
  </si>
  <si>
    <t>Wodociąg Stama -Młynik</t>
  </si>
  <si>
    <t>Budowa przyłącza wodociągowego Warpuny-Burszewo</t>
  </si>
  <si>
    <t>Zakup urządzeń na plac zabaw  w miejscowości Surmówka</t>
  </si>
  <si>
    <t>Budowa świetlicy St.Gieląd</t>
  </si>
  <si>
    <t>Budowa świetlicy w Rybnie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</si>
  <si>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</si>
  <si>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</si>
  <si>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</si>
  <si>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</si>
  <si>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</si>
  <si>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</si>
  <si>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2012 r.</t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</si>
  <si>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</si>
  <si>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</si>
  <si>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</si>
  <si>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</si>
  <si>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</si>
  <si>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</si>
  <si>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</si>
  <si>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</si>
  <si>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</si>
  <si>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</si>
  <si>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</si>
  <si>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</si>
  <si>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</si>
  <si>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</si>
  <si>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</si>
  <si>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</si>
  <si>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</si>
  <si>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</si>
  <si>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</si>
  <si>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</si>
  <si>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</si>
  <si>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</si>
  <si>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</si>
  <si>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</si>
  <si>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</si>
  <si>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</si>
  <si>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</si>
  <si>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</si>
  <si>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</si>
  <si>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</si>
  <si>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</si>
  <si>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</si>
  <si>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</si>
  <si>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</si>
  <si>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</si>
  <si>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</si>
  <si>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</si>
  <si>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</si>
  <si>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</si>
  <si>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</si>
  <si>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</si>
  <si>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</si>
  <si>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</si>
  <si>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</si>
  <si>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</si>
  <si>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FS</t>
  </si>
  <si>
    <t>Zagospodarowanie placu zabaw w msc.Stary Gieląd</t>
  </si>
  <si>
    <t>Budowa świetlicy w Sorkwitach</t>
  </si>
  <si>
    <t>6057    6059</t>
  </si>
  <si>
    <t>Modernizacja istniejącej kotłowni - z wykorzystaniem odnawialnych źródeł enegii(biomasa) oraz termomodernizacja istniejących bydynków  Sorkwitach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</si>
  <si>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</si>
  <si>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</si>
  <si>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</si>
  <si>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</si>
  <si>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</si>
  <si>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</si>
  <si>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</si>
  <si>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</si>
  <si>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</si>
  <si>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</si>
  <si>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</si>
  <si>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</si>
  <si>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</si>
  <si>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</si>
  <si>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</si>
  <si>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</si>
  <si>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</si>
  <si>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</si>
  <si>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</si>
  <si>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</si>
  <si>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 xml:space="preserve">Regionalny Program Operacyjny Warmia i Mazury na lata 2007-2013 </t>
  </si>
  <si>
    <t>Priorytet:</t>
  </si>
  <si>
    <t xml:space="preserve">Oś Priorytetowa 6: Środowisko Przyrodnicze </t>
  </si>
  <si>
    <t>Działanie:</t>
  </si>
  <si>
    <t xml:space="preserve">Działanie 6.2: Ochrona środowiska przed zanieczyszczeniami i zniszczeniami </t>
  </si>
  <si>
    <t>Nazwa projektu:</t>
  </si>
  <si>
    <t xml:space="preserve">Modernizacja kotłowni olejowej polegającej na przebudowie istniejącej kotłowni na źródło ciepła opalane biomasą wraz z montażem instalacji solarnej, budowa osiedlowej sieci cieplnej oraz termomodernizacja obiektów użyteczności publicznej w Sorkwitach </t>
  </si>
  <si>
    <t>Razem wydatki:</t>
  </si>
  <si>
    <t>1.2</t>
  </si>
  <si>
    <t>Ogółem (1+2)</t>
  </si>
  <si>
    <t>Zadania inwestycyjne (roczne i wieloletnie) przewidziane do realizacji w 2013 r.</t>
  </si>
  <si>
    <t xml:space="preserve"> Przychody i rozchody budżetu w 2013 r.</t>
  </si>
  <si>
    <t>2013r</t>
  </si>
  <si>
    <t>Program Rozwoju Obrzarów Wiejskich</t>
  </si>
  <si>
    <t>Działanie 413: Wdrażanie Lokalnych Strategii Rozwoju dla operacji , które odpowiadają warunkom przyznania pomocy w ramach działania "Odnowa i rozwój wsi:</t>
  </si>
  <si>
    <t>Zagospodarowanie brzegów jeziora  Warpuńskiego , Zyndackiego, Gielądzkiego oraz Jełmuń poprzez budowę pomostów rekreacyjnych</t>
  </si>
  <si>
    <t>70095</t>
  </si>
  <si>
    <t xml:space="preserve">Budowa chodnika w Burszewie </t>
  </si>
  <si>
    <t>Budowa Wiaty przystankowej w Choszczewie</t>
  </si>
  <si>
    <t xml:space="preserve">FS </t>
  </si>
  <si>
    <t>Zakup kosiarek dla sołectwa Jędrychowo</t>
  </si>
  <si>
    <t>Doposażenie placu zabaw w Kozłowie</t>
  </si>
  <si>
    <t>Budowa linii ośwetlenia w msc.Kozłowo</t>
  </si>
  <si>
    <t>Modernizacja  świetlicy wiejskiej w Maradkach</t>
  </si>
  <si>
    <t>Budowa wiaty w Rozogach</t>
  </si>
  <si>
    <t>Budowa i zagospodarowanie placu zabaw w Miłukach</t>
  </si>
  <si>
    <t>Zagospodarowanie plaży w Sorkwitach(budowa urządzeń)</t>
  </si>
  <si>
    <t>Budowa linii ośwetlenia w msc.Rybno ul.Ogrodowa</t>
  </si>
  <si>
    <t>Zagospodarowanie terenu przy stawie w Szymanowie</t>
  </si>
  <si>
    <t>Zakup kosiarek dla sołectwa Zyndaki</t>
  </si>
  <si>
    <t>Zakup kabin TOI TOI  dla sołectwa Zyndaki</t>
  </si>
  <si>
    <t>FS-8 883,22</t>
  </si>
  <si>
    <t>Zakup użuwanego samochodu do wywozu odpadów stałych</t>
  </si>
  <si>
    <t>6057 6059</t>
  </si>
  <si>
    <t xml:space="preserve">Zagospodarowanie brzegów jeziora Warpuńskiego, Zyndackiego,Gielądzkiego oraz Jełmuń poprzez budowę pomostów rekreacyjnych </t>
  </si>
  <si>
    <t>Zakup patelni do kuchni w Zespole Szkół Zyndaki 2</t>
  </si>
  <si>
    <t>Zagospodarowanie plaży w Stamie(budowa urządzeń)</t>
  </si>
  <si>
    <t>Budowa studni głębinowej przy Hydroforni Szymanowo</t>
  </si>
  <si>
    <t>Modernizacja świetlicy świetlicy wiejskiej w Gizewie</t>
  </si>
  <si>
    <t xml:space="preserve">Działanie 413: Wdrażanie lokalnych strategii rozwoju dla małych projektów, tj. operacji, które nie odpowiadają warunkom przyznania pomocy w ramach działan Osi 3 ale przyczynią się do osiągnięcia celów tej osi </t>
  </si>
  <si>
    <t xml:space="preserve">Remont Świetlicy wiejskiej w miejscowości Maradki jako sposób na zwiększenie aktywności i integracji mieszkańców wsi </t>
  </si>
  <si>
    <t xml:space="preserve">Remont świetlicy wiejskiej w miejscowości Pustniki jako sposób na zwiększenie aktywności i integracji mieszkańców wsi oraz zwiększenie wykorzystania lokalnych zasobów </t>
  </si>
  <si>
    <t>,</t>
  </si>
  <si>
    <t>Wydatki bieżące razem:</t>
  </si>
  <si>
    <t>1.3</t>
  </si>
  <si>
    <t>1.4</t>
  </si>
  <si>
    <t>Modernizacja świetlicy wiejskiej w miejscowości Pustniki</t>
  </si>
  <si>
    <t>FS 5000,00</t>
  </si>
  <si>
    <t xml:space="preserve">Budowa chodnika w Starym Gielądzie </t>
  </si>
  <si>
    <t>FS 8058,35</t>
  </si>
  <si>
    <t xml:space="preserve"> Ogółem</t>
  </si>
  <si>
    <t>90001 90019</t>
  </si>
  <si>
    <t>Budowa drogi w Warpunach(Młynowa)</t>
  </si>
  <si>
    <t>Planowane wydatki inwestycyjne wieloletnie przewidziane do realizacji w 2013 -2021(zgodnie z zał.nr 3 WPF).</t>
  </si>
  <si>
    <t>Modernizacja drogi w Burszewie w kier.Widryny</t>
  </si>
  <si>
    <t>rok budżetowy 2013 (8+9+10+11)</t>
  </si>
  <si>
    <t xml:space="preserve">Zakup pompy szlamowej do Oczyszczalni Ścieków w Sorkwitach </t>
  </si>
  <si>
    <t>Budowa boiska i zakup urządzeń (Janiszewo i Choszczewo)</t>
  </si>
  <si>
    <t>6057  6059</t>
  </si>
  <si>
    <t xml:space="preserve">Budowa wiaty(sceny)wraz z placem utwardzonym, przyłączem elektrycznym i budynkiem gospodarczym w Sorkwitach </t>
  </si>
  <si>
    <t>1.5</t>
  </si>
  <si>
    <t xml:space="preserve"> Działanie 413: Wdrażanie Lokalnych Strategii Rozwoju dla operacji , które odpowiadają warunkom przyznania pomocy w ramach działania "Odnowa i rozwój wsi:</t>
  </si>
  <si>
    <t xml:space="preserve">Budowa wiaty(sceny) wraz z placem utwardzonym, przyłączem elektrycznym i budynkiem gospodarczym w Sorkwitach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</si>
</sst>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4" fontId="22" fillId="0" borderId="12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20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1" fillId="0" borderId="16" xfId="0" applyNumberFormat="1" applyFont="1" applyBorder="1" applyAlignment="1">
      <alignment horizontal="center" vertical="center"/>
    </xf>
    <xf numFmtId="0" fontId="20" fillId="20" borderId="14" xfId="0" applyFont="1" applyFill="1" applyBorder="1" applyAlignment="1">
      <alignment vertical="center"/>
    </xf>
    <xf numFmtId="0" fontId="1" fillId="20" borderId="14" xfId="0" applyFont="1" applyFill="1" applyBorder="1" applyAlignment="1">
      <alignment horizontal="center" vertical="center"/>
    </xf>
    <xf numFmtId="4" fontId="1" fillId="20" borderId="14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wrapText="1"/>
    </xf>
    <xf numFmtId="49" fontId="0" fillId="0" borderId="26" xfId="0" applyNumberFormat="1" applyBorder="1" applyAlignment="1">
      <alignment vertical="center"/>
    </xf>
    <xf numFmtId="49" fontId="0" fillId="0" borderId="26" xfId="0" applyNumberFormat="1" applyBorder="1" applyAlignment="1">
      <alignment vertical="center" wrapText="1"/>
    </xf>
    <xf numFmtId="4" fontId="0" fillId="0" borderId="26" xfId="0" applyNumberFormat="1" applyFont="1" applyBorder="1" applyAlignment="1">
      <alignment wrapText="1"/>
    </xf>
    <xf numFmtId="4" fontId="0" fillId="0" borderId="26" xfId="0" applyNumberFormat="1" applyBorder="1" applyAlignment="1">
      <alignment/>
    </xf>
    <xf numFmtId="4" fontId="0" fillId="0" borderId="26" xfId="0" applyNumberFormat="1" applyBorder="1" applyAlignment="1">
      <alignment wrapText="1"/>
    </xf>
    <xf numFmtId="0" fontId="20" fillId="20" borderId="1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7" fillId="0" borderId="0" xfId="86" applyFont="1">
      <alignment/>
      <protection/>
    </xf>
    <xf numFmtId="0" fontId="28" fillId="20" borderId="27" xfId="86" applyFont="1" applyFill="1" applyBorder="1" applyAlignment="1">
      <alignment horizontal="center" vertical="center" wrapText="1"/>
      <protection/>
    </xf>
    <xf numFmtId="0" fontId="28" fillId="20" borderId="28" xfId="86" applyFont="1" applyFill="1" applyBorder="1" applyAlignment="1">
      <alignment horizontal="center" vertical="center" wrapText="1"/>
      <protection/>
    </xf>
    <xf numFmtId="0" fontId="28" fillId="0" borderId="23" xfId="86" applyFont="1" applyBorder="1" applyAlignment="1">
      <alignment horizontal="center"/>
      <protection/>
    </xf>
    <xf numFmtId="0" fontId="28" fillId="0" borderId="23" xfId="86" applyFont="1" applyBorder="1" applyAlignment="1">
      <alignment wrapText="1"/>
      <protection/>
    </xf>
    <xf numFmtId="4" fontId="28" fillId="0" borderId="23" xfId="86" applyNumberFormat="1" applyFont="1" applyBorder="1">
      <alignment/>
      <protection/>
    </xf>
    <xf numFmtId="0" fontId="27" fillId="0" borderId="11" xfId="86" applyFont="1" applyBorder="1">
      <alignment/>
      <protection/>
    </xf>
    <xf numFmtId="0" fontId="27" fillId="0" borderId="11" xfId="86" applyFont="1" applyBorder="1" applyAlignment="1">
      <alignment horizontal="left"/>
      <protection/>
    </xf>
    <xf numFmtId="4" fontId="27" fillId="0" borderId="11" xfId="86" applyNumberFormat="1" applyFont="1" applyBorder="1">
      <alignment/>
      <protection/>
    </xf>
    <xf numFmtId="2" fontId="27" fillId="0" borderId="11" xfId="86" applyNumberFormat="1" applyFont="1" applyBorder="1">
      <alignment/>
      <protection/>
    </xf>
    <xf numFmtId="0" fontId="27" fillId="0" borderId="27" xfId="86" applyFont="1" applyBorder="1" applyAlignment="1">
      <alignment horizontal="center" vertical="center"/>
      <protection/>
    </xf>
    <xf numFmtId="0" fontId="27" fillId="0" borderId="28" xfId="86" applyFont="1" applyBorder="1" applyAlignment="1">
      <alignment horizontal="center" vertical="center"/>
      <protection/>
    </xf>
    <xf numFmtId="4" fontId="0" fillId="0" borderId="11" xfId="0" applyNumberFormat="1" applyBorder="1" applyAlignment="1">
      <alignment horizontal="right" wrapText="1"/>
    </xf>
    <xf numFmtId="0" fontId="28" fillId="0" borderId="27" xfId="86" applyFont="1" applyBorder="1" applyAlignment="1">
      <alignment horizontal="center"/>
      <protection/>
    </xf>
    <xf numFmtId="0" fontId="28" fillId="0" borderId="27" xfId="86" applyFont="1" applyBorder="1" applyAlignment="1">
      <alignment wrapText="1"/>
      <protection/>
    </xf>
    <xf numFmtId="4" fontId="28" fillId="0" borderId="27" xfId="86" applyNumberFormat="1" applyFont="1" applyBorder="1">
      <alignment/>
      <protection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7" fillId="0" borderId="29" xfId="86" applyFont="1" applyBorder="1" applyAlignment="1">
      <alignment horizontal="center" vertical="center"/>
      <protection/>
    </xf>
    <xf numFmtId="0" fontId="27" fillId="0" borderId="29" xfId="86" applyFont="1" applyBorder="1" applyAlignment="1">
      <alignment horizontal="center"/>
      <protection/>
    </xf>
    <xf numFmtId="4" fontId="27" fillId="0" borderId="29" xfId="86" applyNumberFormat="1" applyFont="1" applyBorder="1" applyAlignment="1">
      <alignment horizontal="center"/>
      <protection/>
    </xf>
    <xf numFmtId="49" fontId="0" fillId="0" borderId="13" xfId="0" applyNumberFormat="1" applyBorder="1" applyAlignment="1">
      <alignment vertical="center" wrapText="1"/>
    </xf>
    <xf numFmtId="4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7" fillId="0" borderId="11" xfId="86" applyNumberFormat="1" applyFont="1" applyBorder="1" applyAlignment="1">
      <alignment horizontal="center"/>
      <protection/>
    </xf>
    <xf numFmtId="0" fontId="27" fillId="0" borderId="11" xfId="86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 wrapText="1"/>
    </xf>
    <xf numFmtId="0" fontId="20" fillId="20" borderId="31" xfId="0" applyFont="1" applyFill="1" applyBorder="1" applyAlignment="1">
      <alignment horizontal="center" vertical="center" wrapText="1"/>
    </xf>
    <xf numFmtId="0" fontId="20" fillId="20" borderId="24" xfId="0" applyFont="1" applyFill="1" applyBorder="1" applyAlignment="1">
      <alignment horizontal="center" vertical="center" wrapText="1"/>
    </xf>
    <xf numFmtId="0" fontId="20" fillId="20" borderId="28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33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7" fillId="0" borderId="27" xfId="86" applyFont="1" applyBorder="1" applyAlignment="1">
      <alignment horizontal="center"/>
      <protection/>
    </xf>
    <xf numFmtId="0" fontId="28" fillId="0" borderId="27" xfId="86" applyFont="1" applyBorder="1" applyAlignment="1">
      <alignment horizontal="center"/>
      <protection/>
    </xf>
    <xf numFmtId="4" fontId="27" fillId="0" borderId="13" xfId="86" applyNumberFormat="1" applyFont="1" applyBorder="1" applyAlignment="1">
      <alignment horizontal="center"/>
      <protection/>
    </xf>
    <xf numFmtId="0" fontId="27" fillId="0" borderId="13" xfId="86" applyFont="1" applyBorder="1" applyAlignment="1">
      <alignment horizontal="center"/>
      <protection/>
    </xf>
    <xf numFmtId="0" fontId="27" fillId="0" borderId="13" xfId="86" applyFont="1" applyBorder="1" applyAlignment="1">
      <alignment horizontal="center" vertical="center"/>
      <protection/>
    </xf>
    <xf numFmtId="0" fontId="27" fillId="0" borderId="11" xfId="86" applyFont="1" applyBorder="1" applyAlignment="1">
      <alignment horizontal="left" wrapText="1"/>
      <protection/>
    </xf>
    <xf numFmtId="0" fontId="27" fillId="0" borderId="11" xfId="86" applyFont="1" applyBorder="1" applyAlignment="1">
      <alignment horizontal="left"/>
      <protection/>
    </xf>
    <xf numFmtId="0" fontId="27" fillId="0" borderId="11" xfId="86" applyFont="1" applyBorder="1" applyAlignment="1">
      <alignment wrapText="1"/>
      <protection/>
    </xf>
    <xf numFmtId="0" fontId="27" fillId="0" borderId="11" xfId="86" applyFont="1" applyBorder="1" applyAlignment="1">
      <alignment horizontal="center"/>
      <protection/>
    </xf>
    <xf numFmtId="0" fontId="28" fillId="0" borderId="23" xfId="86" applyFont="1" applyBorder="1" applyAlignment="1">
      <alignment horizontal="center"/>
      <protection/>
    </xf>
    <xf numFmtId="0" fontId="28" fillId="20" borderId="27" xfId="86" applyFont="1" applyFill="1" applyBorder="1" applyAlignment="1">
      <alignment horizontal="center" vertical="center"/>
      <protection/>
    </xf>
    <xf numFmtId="0" fontId="28" fillId="20" borderId="27" xfId="86" applyFont="1" applyFill="1" applyBorder="1" applyAlignment="1">
      <alignment horizontal="center" vertical="center" wrapText="1"/>
      <protection/>
    </xf>
    <xf numFmtId="0" fontId="28" fillId="0" borderId="0" xfId="86" applyFont="1" applyBorder="1" applyAlignment="1">
      <alignment horizontal="center" wrapText="1"/>
      <protection/>
    </xf>
    <xf numFmtId="0" fontId="20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92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Normalny_zal_Szczecin" xfId="86"/>
    <cellStyle name="Obliczenia" xfId="87"/>
    <cellStyle name="Obliczenia 1" xfId="88"/>
    <cellStyle name="Followed Hyperlink" xfId="89"/>
    <cellStyle name="Percent" xfId="90"/>
    <cellStyle name="Suma" xfId="91"/>
    <cellStyle name="Suma 1" xfId="92"/>
    <cellStyle name="Tekst objaśnienia" xfId="93"/>
    <cellStyle name="Tekst objaśnienia 1" xfId="94"/>
    <cellStyle name="Tekst ostrzeżenia" xfId="95"/>
    <cellStyle name="Tekst ostrzeżenia 1" xfId="96"/>
    <cellStyle name="Tytuł" xfId="97"/>
    <cellStyle name="Tytuł 1" xfId="98"/>
    <cellStyle name="Uwaga" xfId="99"/>
    <cellStyle name="Uwaga 1" xfId="100"/>
    <cellStyle name="Uwaga_budżet poprawki" xfId="101"/>
    <cellStyle name="Currency" xfId="102"/>
    <cellStyle name="Currency [0]" xfId="103"/>
    <cellStyle name="Złe" xfId="104"/>
    <cellStyle name="Złe 1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49" sqref="A49:A53"/>
    </sheetView>
  </sheetViews>
  <sheetFormatPr defaultColWidth="9.00390625" defaultRowHeight="12.75"/>
  <cols>
    <col min="1" max="1" width="6.375" style="3" customWidth="1"/>
    <col min="2" max="2" width="5.125" style="3" customWidth="1"/>
    <col min="3" max="3" width="6.25390625" style="3" customWidth="1"/>
    <col min="4" max="4" width="5.875" style="3" customWidth="1"/>
    <col min="5" max="5" width="28.125" style="3" customWidth="1"/>
    <col min="6" max="6" width="14.125" style="3" customWidth="1"/>
    <col min="7" max="7" width="12.75390625" style="3" customWidth="1"/>
    <col min="8" max="8" width="11.75390625" style="3" customWidth="1"/>
    <col min="9" max="10" width="10.125" style="3" customWidth="1"/>
    <col min="11" max="11" width="12.625" style="3" customWidth="1"/>
    <col min="12" max="12" width="16.75390625" style="3" customWidth="1"/>
    <col min="13" max="13" width="9.125" style="7" customWidth="1"/>
    <col min="14" max="16384" width="9.125" style="3" customWidth="1"/>
  </cols>
  <sheetData>
    <row r="1" spans="1:12" ht="17.25" customHeight="1">
      <c r="A1" s="101" t="s">
        <v>142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 t="s">
        <v>13</v>
      </c>
    </row>
    <row r="3" spans="1:12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0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3" s="5" customFormat="1" ht="19.5" customHeight="1">
      <c r="A7" s="102" t="s">
        <v>24</v>
      </c>
      <c r="B7" s="102" t="s">
        <v>0</v>
      </c>
      <c r="C7" s="102" t="s">
        <v>25</v>
      </c>
      <c r="D7" s="102" t="s">
        <v>26</v>
      </c>
      <c r="E7" s="111" t="s">
        <v>27</v>
      </c>
      <c r="F7" s="111" t="s">
        <v>185</v>
      </c>
      <c r="G7" s="108" t="s">
        <v>28</v>
      </c>
      <c r="H7" s="109"/>
      <c r="I7" s="109"/>
      <c r="J7" s="109"/>
      <c r="K7" s="110"/>
      <c r="L7" s="105" t="s">
        <v>29</v>
      </c>
      <c r="M7" s="10"/>
    </row>
    <row r="8" spans="1:13" s="5" customFormat="1" ht="19.5" customHeight="1">
      <c r="A8" s="103"/>
      <c r="B8" s="103"/>
      <c r="C8" s="103"/>
      <c r="D8" s="103"/>
      <c r="E8" s="112"/>
      <c r="F8" s="112"/>
      <c r="G8" s="111" t="s">
        <v>187</v>
      </c>
      <c r="H8" s="108" t="s">
        <v>30</v>
      </c>
      <c r="I8" s="109"/>
      <c r="J8" s="109"/>
      <c r="K8" s="110"/>
      <c r="L8" s="106"/>
      <c r="M8" s="10"/>
    </row>
    <row r="9" spans="1:13" s="5" customFormat="1" ht="29.25" customHeight="1">
      <c r="A9" s="103"/>
      <c r="B9" s="103"/>
      <c r="C9" s="103"/>
      <c r="D9" s="103"/>
      <c r="E9" s="112"/>
      <c r="F9" s="112"/>
      <c r="G9" s="112"/>
      <c r="H9" s="111" t="s">
        <v>31</v>
      </c>
      <c r="I9" s="111" t="s">
        <v>32</v>
      </c>
      <c r="J9" s="111" t="s">
        <v>33</v>
      </c>
      <c r="K9" s="111" t="s">
        <v>34</v>
      </c>
      <c r="L9" s="106"/>
      <c r="M9" s="10"/>
    </row>
    <row r="10" spans="1:13" s="5" customFormat="1" ht="19.5" customHeight="1">
      <c r="A10" s="103"/>
      <c r="B10" s="103"/>
      <c r="C10" s="103"/>
      <c r="D10" s="103"/>
      <c r="E10" s="112"/>
      <c r="F10" s="112"/>
      <c r="G10" s="112"/>
      <c r="H10" s="112"/>
      <c r="I10" s="112"/>
      <c r="J10" s="112"/>
      <c r="K10" s="112"/>
      <c r="L10" s="106"/>
      <c r="M10" s="10"/>
    </row>
    <row r="11" spans="1:13" s="5" customFormat="1" ht="27.75" customHeight="1">
      <c r="A11" s="104"/>
      <c r="B11" s="104"/>
      <c r="C11" s="104"/>
      <c r="D11" s="104"/>
      <c r="E11" s="113"/>
      <c r="F11" s="113"/>
      <c r="G11" s="113"/>
      <c r="H11" s="113"/>
      <c r="I11" s="113"/>
      <c r="J11" s="113"/>
      <c r="K11" s="113"/>
      <c r="L11" s="107"/>
      <c r="M11" s="10"/>
    </row>
    <row r="12" spans="1:13" ht="7.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/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0"/>
    </row>
    <row r="13" spans="1:12" ht="23.25" customHeight="1">
      <c r="A13" s="55">
        <v>1</v>
      </c>
      <c r="B13" s="12" t="s">
        <v>3</v>
      </c>
      <c r="C13" s="12" t="s">
        <v>4</v>
      </c>
      <c r="D13" s="12" t="s">
        <v>16</v>
      </c>
      <c r="E13" s="13" t="s">
        <v>39</v>
      </c>
      <c r="F13" s="62"/>
      <c r="G13" s="61">
        <v>84000</v>
      </c>
      <c r="H13" s="61">
        <v>84000</v>
      </c>
      <c r="I13" s="61"/>
      <c r="J13" s="62"/>
      <c r="K13" s="61"/>
      <c r="L13" s="61"/>
    </row>
    <row r="14" spans="1:12" ht="27.75" customHeight="1">
      <c r="A14" s="11">
        <v>2</v>
      </c>
      <c r="B14" s="56" t="s">
        <v>3</v>
      </c>
      <c r="C14" s="56" t="s">
        <v>4</v>
      </c>
      <c r="D14" s="56" t="s">
        <v>16</v>
      </c>
      <c r="E14" s="63" t="s">
        <v>149</v>
      </c>
      <c r="F14" s="62"/>
      <c r="G14" s="61">
        <v>14500</v>
      </c>
      <c r="H14" s="61">
        <v>14500</v>
      </c>
      <c r="I14" s="61"/>
      <c r="J14" s="62"/>
      <c r="K14" s="61"/>
      <c r="L14" s="61" t="s">
        <v>163</v>
      </c>
    </row>
    <row r="15" spans="1:12" ht="27.75" customHeight="1">
      <c r="A15" s="11">
        <v>3</v>
      </c>
      <c r="B15" s="56" t="s">
        <v>3</v>
      </c>
      <c r="C15" s="56" t="s">
        <v>4</v>
      </c>
      <c r="D15" s="56" t="s">
        <v>16</v>
      </c>
      <c r="E15" s="63" t="s">
        <v>180</v>
      </c>
      <c r="F15" s="62"/>
      <c r="G15" s="61">
        <v>18000</v>
      </c>
      <c r="H15" s="61">
        <v>18000</v>
      </c>
      <c r="I15" s="61"/>
      <c r="J15" s="62"/>
      <c r="K15" s="61"/>
      <c r="L15" s="61"/>
    </row>
    <row r="16" spans="1:12" ht="27.75" customHeight="1">
      <c r="A16" s="11">
        <v>4</v>
      </c>
      <c r="B16" s="56" t="s">
        <v>3</v>
      </c>
      <c r="C16" s="56" t="s">
        <v>4</v>
      </c>
      <c r="D16" s="56" t="s">
        <v>16</v>
      </c>
      <c r="E16" s="63" t="s">
        <v>150</v>
      </c>
      <c r="F16" s="62"/>
      <c r="G16" s="61">
        <v>4000</v>
      </c>
      <c r="H16" s="61">
        <v>4000</v>
      </c>
      <c r="I16" s="61"/>
      <c r="J16" s="62"/>
      <c r="K16" s="61"/>
      <c r="L16" s="61" t="s">
        <v>151</v>
      </c>
    </row>
    <row r="17" spans="1:12" ht="27.75" customHeight="1">
      <c r="A17" s="11">
        <v>5</v>
      </c>
      <c r="B17" s="56" t="s">
        <v>3</v>
      </c>
      <c r="C17" s="56" t="s">
        <v>4</v>
      </c>
      <c r="D17" s="56" t="s">
        <v>16</v>
      </c>
      <c r="E17" s="63" t="s">
        <v>184</v>
      </c>
      <c r="F17" s="62">
        <v>200000</v>
      </c>
      <c r="G17" s="61"/>
      <c r="H17" s="61"/>
      <c r="I17" s="61"/>
      <c r="J17" s="62"/>
      <c r="K17" s="61"/>
      <c r="L17" s="61"/>
    </row>
    <row r="18" spans="1:12" ht="81.75" customHeight="1">
      <c r="A18" s="11">
        <v>6</v>
      </c>
      <c r="B18" s="56" t="s">
        <v>3</v>
      </c>
      <c r="C18" s="56" t="s">
        <v>4</v>
      </c>
      <c r="D18" s="56" t="s">
        <v>16</v>
      </c>
      <c r="E18" s="63" t="s">
        <v>186</v>
      </c>
      <c r="F18" s="62">
        <v>150000</v>
      </c>
      <c r="G18" s="61"/>
      <c r="H18" s="61"/>
      <c r="I18" s="61"/>
      <c r="J18" s="62"/>
      <c r="K18" s="61"/>
      <c r="L18" s="61"/>
    </row>
    <row r="19" spans="1:12" ht="81.75" customHeight="1">
      <c r="A19" s="11">
        <v>7</v>
      </c>
      <c r="B19" s="56" t="s">
        <v>5</v>
      </c>
      <c r="C19" s="56" t="s">
        <v>6</v>
      </c>
      <c r="D19" s="63" t="s">
        <v>110</v>
      </c>
      <c r="E19" s="63" t="s">
        <v>111</v>
      </c>
      <c r="F19" s="62"/>
      <c r="G19" s="61">
        <v>3657435.75</v>
      </c>
      <c r="H19" s="61">
        <v>363587.15</v>
      </c>
      <c r="I19" s="61">
        <v>367900</v>
      </c>
      <c r="J19" s="62"/>
      <c r="K19" s="61">
        <v>2925948.6</v>
      </c>
      <c r="L19" s="61"/>
    </row>
    <row r="20" spans="1:12" ht="27.75" customHeight="1">
      <c r="A20" s="11">
        <v>8</v>
      </c>
      <c r="B20" s="56" t="s">
        <v>5</v>
      </c>
      <c r="C20" s="56" t="s">
        <v>148</v>
      </c>
      <c r="D20" s="56" t="s">
        <v>16</v>
      </c>
      <c r="E20" s="63" t="s">
        <v>108</v>
      </c>
      <c r="F20" s="62"/>
      <c r="G20" s="61">
        <v>8650.75</v>
      </c>
      <c r="H20" s="61">
        <v>8650.75</v>
      </c>
      <c r="I20" s="61"/>
      <c r="J20" s="60"/>
      <c r="K20" s="61"/>
      <c r="L20" s="61" t="s">
        <v>107</v>
      </c>
    </row>
    <row r="21" spans="1:12" ht="30" customHeight="1">
      <c r="A21" s="11">
        <v>9</v>
      </c>
      <c r="B21" s="56" t="s">
        <v>5</v>
      </c>
      <c r="C21" s="56" t="s">
        <v>148</v>
      </c>
      <c r="D21" s="56" t="s">
        <v>16</v>
      </c>
      <c r="E21" s="63" t="s">
        <v>153</v>
      </c>
      <c r="F21" s="62"/>
      <c r="G21" s="61">
        <v>4000</v>
      </c>
      <c r="H21" s="61">
        <v>4000</v>
      </c>
      <c r="I21" s="61"/>
      <c r="J21" s="60"/>
      <c r="K21" s="61"/>
      <c r="L21" s="61" t="s">
        <v>107</v>
      </c>
    </row>
    <row r="22" spans="1:12" ht="32.25" customHeight="1">
      <c r="A22" s="11">
        <v>10</v>
      </c>
      <c r="B22" s="56" t="s">
        <v>5</v>
      </c>
      <c r="C22" s="56" t="s">
        <v>148</v>
      </c>
      <c r="D22" s="56" t="s">
        <v>16</v>
      </c>
      <c r="E22" s="63" t="s">
        <v>157</v>
      </c>
      <c r="F22" s="62"/>
      <c r="G22" s="61">
        <v>8000</v>
      </c>
      <c r="H22" s="61">
        <v>8000</v>
      </c>
      <c r="I22" s="61"/>
      <c r="J22" s="60"/>
      <c r="K22" s="61"/>
      <c r="L22" s="61" t="s">
        <v>107</v>
      </c>
    </row>
    <row r="23" spans="1:12" ht="32.25" customHeight="1">
      <c r="A23" s="11">
        <v>11</v>
      </c>
      <c r="B23" s="56" t="s">
        <v>5</v>
      </c>
      <c r="C23" s="56" t="s">
        <v>148</v>
      </c>
      <c r="D23" s="56" t="s">
        <v>16</v>
      </c>
      <c r="E23" s="63" t="s">
        <v>158</v>
      </c>
      <c r="F23" s="62"/>
      <c r="G23" s="61">
        <v>8246.98</v>
      </c>
      <c r="H23" s="61">
        <v>8246.98</v>
      </c>
      <c r="I23" s="61"/>
      <c r="J23" s="60"/>
      <c r="K23" s="61"/>
      <c r="L23" s="61"/>
    </row>
    <row r="24" spans="1:12" ht="28.5" customHeight="1">
      <c r="A24" s="11">
        <v>12</v>
      </c>
      <c r="B24" s="56" t="s">
        <v>5</v>
      </c>
      <c r="C24" s="56" t="s">
        <v>148</v>
      </c>
      <c r="D24" s="56" t="s">
        <v>16</v>
      </c>
      <c r="E24" s="63" t="s">
        <v>160</v>
      </c>
      <c r="F24" s="62"/>
      <c r="G24" s="61">
        <v>6000</v>
      </c>
      <c r="H24" s="61">
        <v>6000</v>
      </c>
      <c r="I24" s="61"/>
      <c r="J24" s="60"/>
      <c r="K24" s="61"/>
      <c r="L24" s="61" t="s">
        <v>107</v>
      </c>
    </row>
    <row r="25" spans="1:12" ht="28.5" customHeight="1">
      <c r="A25" s="11">
        <v>13</v>
      </c>
      <c r="B25" s="56" t="s">
        <v>5</v>
      </c>
      <c r="C25" s="56" t="s">
        <v>148</v>
      </c>
      <c r="D25" s="56" t="s">
        <v>18</v>
      </c>
      <c r="E25" s="63" t="s">
        <v>152</v>
      </c>
      <c r="F25" s="62"/>
      <c r="G25" s="61">
        <v>6000</v>
      </c>
      <c r="H25" s="61">
        <v>6000</v>
      </c>
      <c r="I25" s="61"/>
      <c r="J25" s="60"/>
      <c r="K25" s="61"/>
      <c r="L25" s="61" t="s">
        <v>107</v>
      </c>
    </row>
    <row r="26" spans="1:12" ht="28.5" customHeight="1">
      <c r="A26" s="11">
        <v>14</v>
      </c>
      <c r="B26" s="56" t="s">
        <v>5</v>
      </c>
      <c r="C26" s="56" t="s">
        <v>148</v>
      </c>
      <c r="D26" s="56" t="s">
        <v>16</v>
      </c>
      <c r="E26" s="63" t="s">
        <v>156</v>
      </c>
      <c r="F26" s="62"/>
      <c r="G26" s="61">
        <v>3500</v>
      </c>
      <c r="H26" s="61">
        <v>3500</v>
      </c>
      <c r="I26" s="61"/>
      <c r="J26" s="60"/>
      <c r="K26" s="61"/>
      <c r="L26" s="61" t="s">
        <v>107</v>
      </c>
    </row>
    <row r="27" spans="1:12" ht="28.5" customHeight="1">
      <c r="A27" s="11">
        <v>15</v>
      </c>
      <c r="B27" s="56" t="s">
        <v>5</v>
      </c>
      <c r="C27" s="56" t="s">
        <v>148</v>
      </c>
      <c r="D27" s="56" t="s">
        <v>16</v>
      </c>
      <c r="E27" s="13" t="s">
        <v>52</v>
      </c>
      <c r="F27" s="62"/>
      <c r="G27" s="61">
        <v>7537.2</v>
      </c>
      <c r="H27" s="61">
        <v>7537.2</v>
      </c>
      <c r="I27" s="61"/>
      <c r="J27" s="60"/>
      <c r="K27" s="61"/>
      <c r="L27" s="61" t="s">
        <v>107</v>
      </c>
    </row>
    <row r="28" spans="1:12" ht="28.5" customHeight="1">
      <c r="A28" s="11">
        <v>16</v>
      </c>
      <c r="B28" s="56" t="s">
        <v>5</v>
      </c>
      <c r="C28" s="56" t="s">
        <v>148</v>
      </c>
      <c r="D28" s="12" t="s">
        <v>18</v>
      </c>
      <c r="E28" s="63" t="s">
        <v>161</v>
      </c>
      <c r="F28" s="62"/>
      <c r="G28" s="61">
        <v>2500</v>
      </c>
      <c r="H28" s="61">
        <v>2500</v>
      </c>
      <c r="I28" s="61"/>
      <c r="J28" s="60"/>
      <c r="K28" s="61"/>
      <c r="L28" s="61" t="s">
        <v>107</v>
      </c>
    </row>
    <row r="29" spans="1:12" ht="28.5" customHeight="1">
      <c r="A29" s="11">
        <v>17</v>
      </c>
      <c r="B29" s="56" t="s">
        <v>5</v>
      </c>
      <c r="C29" s="56" t="s">
        <v>148</v>
      </c>
      <c r="D29" s="12" t="s">
        <v>18</v>
      </c>
      <c r="E29" s="63" t="s">
        <v>162</v>
      </c>
      <c r="F29" s="62"/>
      <c r="G29" s="61">
        <v>7000</v>
      </c>
      <c r="H29" s="61">
        <v>7000</v>
      </c>
      <c r="I29" s="61"/>
      <c r="J29" s="62"/>
      <c r="K29" s="61"/>
      <c r="L29" s="61" t="s">
        <v>107</v>
      </c>
    </row>
    <row r="30" spans="1:12" ht="28.5" customHeight="1">
      <c r="A30" s="89">
        <v>18</v>
      </c>
      <c r="B30" s="56" t="s">
        <v>5</v>
      </c>
      <c r="C30" s="56" t="s">
        <v>148</v>
      </c>
      <c r="D30" s="56" t="s">
        <v>16</v>
      </c>
      <c r="E30" s="63" t="s">
        <v>168</v>
      </c>
      <c r="F30" s="62"/>
      <c r="G30" s="61">
        <v>5689.48</v>
      </c>
      <c r="H30" s="61">
        <v>5689.48</v>
      </c>
      <c r="I30" s="61"/>
      <c r="J30" s="62"/>
      <c r="K30" s="61"/>
      <c r="L30" s="61" t="s">
        <v>107</v>
      </c>
    </row>
    <row r="31" spans="1:12" ht="65.25" customHeight="1">
      <c r="A31" s="89">
        <v>19</v>
      </c>
      <c r="B31" s="56" t="s">
        <v>5</v>
      </c>
      <c r="C31" s="56" t="s">
        <v>148</v>
      </c>
      <c r="D31" s="63" t="s">
        <v>165</v>
      </c>
      <c r="E31" s="63" t="s">
        <v>166</v>
      </c>
      <c r="F31" s="62"/>
      <c r="G31" s="61">
        <v>145247.17</v>
      </c>
      <c r="H31" s="61">
        <v>25769.43</v>
      </c>
      <c r="I31" s="61"/>
      <c r="J31" s="62"/>
      <c r="K31" s="61">
        <v>119477.74</v>
      </c>
      <c r="L31" s="61"/>
    </row>
    <row r="32" spans="1:12" ht="27" customHeight="1">
      <c r="A32" s="11">
        <v>20</v>
      </c>
      <c r="B32" s="12" t="s">
        <v>7</v>
      </c>
      <c r="C32" s="56" t="s">
        <v>8</v>
      </c>
      <c r="D32" s="12" t="s">
        <v>16</v>
      </c>
      <c r="E32" s="13" t="s">
        <v>41</v>
      </c>
      <c r="F32" s="60">
        <v>1000000</v>
      </c>
      <c r="G32" s="61">
        <v>50000</v>
      </c>
      <c r="H32" s="61">
        <v>50000</v>
      </c>
      <c r="I32" s="61"/>
      <c r="J32" s="62"/>
      <c r="K32" s="61"/>
      <c r="L32" s="61"/>
    </row>
    <row r="33" spans="1:12" ht="27" customHeight="1">
      <c r="A33" s="11">
        <v>21</v>
      </c>
      <c r="B33" s="56" t="s">
        <v>7</v>
      </c>
      <c r="C33" s="56" t="s">
        <v>19</v>
      </c>
      <c r="D33" s="56" t="s">
        <v>18</v>
      </c>
      <c r="E33" s="63" t="s">
        <v>167</v>
      </c>
      <c r="F33" s="62"/>
      <c r="G33" s="61">
        <v>7000</v>
      </c>
      <c r="H33" s="61">
        <v>7000</v>
      </c>
      <c r="I33" s="61"/>
      <c r="J33" s="62"/>
      <c r="K33" s="61"/>
      <c r="L33" s="61"/>
    </row>
    <row r="34" spans="1:12" ht="25.5" customHeight="1">
      <c r="A34" s="11">
        <v>22</v>
      </c>
      <c r="B34" s="56" t="s">
        <v>9</v>
      </c>
      <c r="C34" s="56" t="s">
        <v>20</v>
      </c>
      <c r="D34" s="56" t="s">
        <v>16</v>
      </c>
      <c r="E34" s="63" t="s">
        <v>154</v>
      </c>
      <c r="F34" s="60"/>
      <c r="G34" s="2">
        <v>5000</v>
      </c>
      <c r="H34" s="2">
        <v>5000</v>
      </c>
      <c r="I34" s="61"/>
      <c r="J34" s="60"/>
      <c r="K34" s="61"/>
      <c r="L34" s="61" t="s">
        <v>107</v>
      </c>
    </row>
    <row r="35" spans="1:12" ht="25.5" customHeight="1">
      <c r="A35" s="11">
        <v>23</v>
      </c>
      <c r="B35" s="56" t="s">
        <v>9</v>
      </c>
      <c r="C35" s="56" t="s">
        <v>20</v>
      </c>
      <c r="D35" s="56" t="s">
        <v>16</v>
      </c>
      <c r="E35" s="63" t="s">
        <v>159</v>
      </c>
      <c r="F35" s="60"/>
      <c r="G35" s="2">
        <v>10234.34</v>
      </c>
      <c r="H35" s="2">
        <v>10234.34</v>
      </c>
      <c r="I35" s="61"/>
      <c r="J35" s="60"/>
      <c r="K35" s="61"/>
      <c r="L35" s="61" t="s">
        <v>107</v>
      </c>
    </row>
    <row r="36" spans="1:12" ht="25.5" customHeight="1">
      <c r="A36" s="11">
        <v>24</v>
      </c>
      <c r="B36" s="12" t="s">
        <v>9</v>
      </c>
      <c r="C36" s="63" t="s">
        <v>183</v>
      </c>
      <c r="D36" s="63" t="s">
        <v>16</v>
      </c>
      <c r="E36" s="13" t="s">
        <v>43</v>
      </c>
      <c r="F36" s="62">
        <v>2500000</v>
      </c>
      <c r="G36" s="61">
        <v>2000000</v>
      </c>
      <c r="H36" s="61">
        <v>2000000</v>
      </c>
      <c r="I36" s="61"/>
      <c r="J36" s="60"/>
      <c r="K36" s="61"/>
      <c r="L36" s="61"/>
    </row>
    <row r="37" spans="1:12" ht="28.5" customHeight="1">
      <c r="A37" s="11">
        <v>25</v>
      </c>
      <c r="B37" s="12" t="s">
        <v>9</v>
      </c>
      <c r="C37" s="12" t="s">
        <v>10</v>
      </c>
      <c r="D37" s="12" t="s">
        <v>16</v>
      </c>
      <c r="E37" s="13" t="s">
        <v>47</v>
      </c>
      <c r="F37" s="60">
        <v>237700</v>
      </c>
      <c r="G37" s="61">
        <v>50000</v>
      </c>
      <c r="H37" s="61">
        <v>50000</v>
      </c>
      <c r="I37" s="61"/>
      <c r="J37" s="60"/>
      <c r="K37" s="61"/>
      <c r="L37" s="61"/>
    </row>
    <row r="38" spans="1:12" ht="28.5" customHeight="1">
      <c r="A38" s="11">
        <v>26</v>
      </c>
      <c r="B38" s="12" t="s">
        <v>9</v>
      </c>
      <c r="C38" s="12" t="s">
        <v>10</v>
      </c>
      <c r="D38" s="12" t="s">
        <v>16</v>
      </c>
      <c r="E38" s="13" t="s">
        <v>48</v>
      </c>
      <c r="F38" s="62">
        <v>260000</v>
      </c>
      <c r="G38" s="61">
        <v>20000</v>
      </c>
      <c r="H38" s="61">
        <v>20000</v>
      </c>
      <c r="I38" s="61"/>
      <c r="J38" s="60"/>
      <c r="K38" s="61"/>
      <c r="L38" s="61"/>
    </row>
    <row r="39" spans="1:12" ht="28.5" customHeight="1">
      <c r="A39" s="11">
        <v>27</v>
      </c>
      <c r="B39" s="12" t="s">
        <v>9</v>
      </c>
      <c r="C39" s="12" t="s">
        <v>10</v>
      </c>
      <c r="D39" s="12" t="s">
        <v>17</v>
      </c>
      <c r="E39" s="13" t="s">
        <v>49</v>
      </c>
      <c r="F39" s="62">
        <v>400000</v>
      </c>
      <c r="G39" s="61"/>
      <c r="H39" s="61"/>
      <c r="I39" s="61"/>
      <c r="J39" s="60"/>
      <c r="K39" s="61"/>
      <c r="L39" s="61"/>
    </row>
    <row r="40" spans="1:12" ht="28.5" customHeight="1">
      <c r="A40" s="11">
        <v>28</v>
      </c>
      <c r="B40" s="12" t="s">
        <v>9</v>
      </c>
      <c r="C40" s="12" t="s">
        <v>10</v>
      </c>
      <c r="D40" s="12" t="s">
        <v>16</v>
      </c>
      <c r="E40" s="13" t="s">
        <v>50</v>
      </c>
      <c r="F40" s="62">
        <v>100000</v>
      </c>
      <c r="G40" s="61"/>
      <c r="H40" s="61"/>
      <c r="I40" s="61"/>
      <c r="J40" s="60"/>
      <c r="K40" s="61"/>
      <c r="L40" s="61"/>
    </row>
    <row r="41" spans="1:12" ht="39" customHeight="1">
      <c r="A41" s="11">
        <v>29</v>
      </c>
      <c r="B41" s="64" t="s">
        <v>9</v>
      </c>
      <c r="C41" s="12" t="s">
        <v>10</v>
      </c>
      <c r="D41" s="64" t="s">
        <v>16</v>
      </c>
      <c r="E41" s="64" t="s">
        <v>51</v>
      </c>
      <c r="F41" s="65">
        <v>70000</v>
      </c>
      <c r="G41" s="61">
        <v>4000</v>
      </c>
      <c r="H41" s="61">
        <v>4000</v>
      </c>
      <c r="I41" s="61"/>
      <c r="J41" s="60"/>
      <c r="K41" s="61"/>
      <c r="L41" s="61"/>
    </row>
    <row r="42" spans="1:12" ht="39" customHeight="1">
      <c r="A42" s="11">
        <v>30</v>
      </c>
      <c r="B42" s="64" t="s">
        <v>9</v>
      </c>
      <c r="C42" s="56" t="s">
        <v>10</v>
      </c>
      <c r="D42" s="64" t="s">
        <v>16</v>
      </c>
      <c r="E42" s="64" t="s">
        <v>169</v>
      </c>
      <c r="F42" s="65"/>
      <c r="G42" s="61">
        <v>50000</v>
      </c>
      <c r="H42" s="61">
        <v>50000</v>
      </c>
      <c r="I42" s="61"/>
      <c r="J42" s="60"/>
      <c r="K42" s="61"/>
      <c r="L42" s="61"/>
    </row>
    <row r="43" spans="1:12" ht="28.5" customHeight="1">
      <c r="A43" s="11">
        <v>31</v>
      </c>
      <c r="B43" s="12" t="s">
        <v>9</v>
      </c>
      <c r="C43" s="64" t="s">
        <v>10</v>
      </c>
      <c r="D43" s="56" t="s">
        <v>18</v>
      </c>
      <c r="E43" s="63" t="s">
        <v>164</v>
      </c>
      <c r="F43" s="62"/>
      <c r="G43" s="61">
        <v>50000</v>
      </c>
      <c r="H43" s="61">
        <v>50000</v>
      </c>
      <c r="I43" s="61"/>
      <c r="J43" s="60"/>
      <c r="K43" s="61"/>
      <c r="L43" s="61"/>
    </row>
    <row r="44" spans="1:12" ht="28.5" customHeight="1">
      <c r="A44" s="11">
        <v>32</v>
      </c>
      <c r="B44" s="12" t="s">
        <v>9</v>
      </c>
      <c r="C44" s="56" t="s">
        <v>10</v>
      </c>
      <c r="D44" s="12" t="s">
        <v>18</v>
      </c>
      <c r="E44" s="13" t="s">
        <v>46</v>
      </c>
      <c r="F44" s="60"/>
      <c r="G44" s="2">
        <v>10000</v>
      </c>
      <c r="H44" s="2">
        <v>10000</v>
      </c>
      <c r="I44" s="61"/>
      <c r="J44" s="60"/>
      <c r="K44" s="61"/>
      <c r="L44" s="61"/>
    </row>
    <row r="45" spans="1:12" ht="40.5" customHeight="1">
      <c r="A45" s="11">
        <v>33</v>
      </c>
      <c r="B45" s="56" t="s">
        <v>9</v>
      </c>
      <c r="C45" s="56" t="s">
        <v>10</v>
      </c>
      <c r="D45" s="56" t="s">
        <v>18</v>
      </c>
      <c r="E45" s="63" t="s">
        <v>188</v>
      </c>
      <c r="F45" s="60"/>
      <c r="G45" s="2">
        <v>6298</v>
      </c>
      <c r="H45" s="2">
        <v>6298</v>
      </c>
      <c r="I45" s="61"/>
      <c r="J45" s="60"/>
      <c r="K45" s="61"/>
      <c r="L45" s="61"/>
    </row>
    <row r="46" spans="1:12" ht="18.75" customHeight="1">
      <c r="A46" s="11">
        <v>34</v>
      </c>
      <c r="B46" s="12" t="s">
        <v>11</v>
      </c>
      <c r="C46" s="12" t="s">
        <v>12</v>
      </c>
      <c r="D46" s="12" t="s">
        <v>16</v>
      </c>
      <c r="E46" s="13" t="s">
        <v>53</v>
      </c>
      <c r="F46" s="60">
        <v>300000</v>
      </c>
      <c r="G46" s="61"/>
      <c r="H46" s="61"/>
      <c r="I46" s="61"/>
      <c r="J46" s="60"/>
      <c r="K46" s="61"/>
      <c r="L46" s="61"/>
    </row>
    <row r="47" spans="1:12" ht="12.75">
      <c r="A47" s="11">
        <v>35</v>
      </c>
      <c r="B47" s="56" t="s">
        <v>11</v>
      </c>
      <c r="C47" s="12" t="s">
        <v>12</v>
      </c>
      <c r="D47" s="12" t="s">
        <v>16</v>
      </c>
      <c r="E47" s="13" t="s">
        <v>54</v>
      </c>
      <c r="F47" s="60">
        <v>300000</v>
      </c>
      <c r="G47" s="61"/>
      <c r="H47" s="61"/>
      <c r="I47" s="61"/>
      <c r="J47" s="60"/>
      <c r="K47" s="61"/>
      <c r="L47" s="61"/>
    </row>
    <row r="48" spans="1:12" ht="15" customHeight="1">
      <c r="A48" s="89">
        <v>36</v>
      </c>
      <c r="B48" s="56" t="s">
        <v>11</v>
      </c>
      <c r="C48" s="12" t="s">
        <v>12</v>
      </c>
      <c r="D48" s="12" t="s">
        <v>16</v>
      </c>
      <c r="E48" s="63" t="s">
        <v>109</v>
      </c>
      <c r="F48" s="60">
        <v>500000</v>
      </c>
      <c r="G48" s="61"/>
      <c r="H48" s="61"/>
      <c r="I48" s="61"/>
      <c r="J48" s="60"/>
      <c r="K48" s="61"/>
      <c r="L48" s="61"/>
    </row>
    <row r="49" spans="1:12" ht="25.5">
      <c r="A49" s="89">
        <v>37</v>
      </c>
      <c r="B49" s="56" t="s">
        <v>11</v>
      </c>
      <c r="C49" s="56" t="s">
        <v>12</v>
      </c>
      <c r="D49" s="63" t="s">
        <v>165</v>
      </c>
      <c r="E49" s="63" t="s">
        <v>178</v>
      </c>
      <c r="F49" s="60"/>
      <c r="G49" s="61">
        <v>38957.81</v>
      </c>
      <c r="H49" s="61">
        <v>13957.81</v>
      </c>
      <c r="I49" s="61"/>
      <c r="J49" s="60"/>
      <c r="K49" s="61">
        <v>25000</v>
      </c>
      <c r="L49" s="61" t="s">
        <v>181</v>
      </c>
    </row>
    <row r="50" spans="1:12" ht="25.5">
      <c r="A50" s="89">
        <v>38</v>
      </c>
      <c r="B50" s="56" t="s">
        <v>11</v>
      </c>
      <c r="C50" s="56" t="s">
        <v>12</v>
      </c>
      <c r="D50" s="63" t="s">
        <v>16</v>
      </c>
      <c r="E50" s="63" t="s">
        <v>170</v>
      </c>
      <c r="F50" s="62"/>
      <c r="G50" s="85">
        <v>10934.83</v>
      </c>
      <c r="H50" s="61">
        <v>10934.83</v>
      </c>
      <c r="I50" s="61"/>
      <c r="J50" s="60"/>
      <c r="K50" s="61"/>
      <c r="L50" s="61" t="s">
        <v>107</v>
      </c>
    </row>
    <row r="51" spans="1:12" ht="25.5">
      <c r="A51" s="89">
        <v>39</v>
      </c>
      <c r="B51" s="56" t="s">
        <v>11</v>
      </c>
      <c r="C51" s="56" t="s">
        <v>12</v>
      </c>
      <c r="D51" s="63" t="s">
        <v>165</v>
      </c>
      <c r="E51" s="63" t="s">
        <v>155</v>
      </c>
      <c r="F51" s="62"/>
      <c r="G51" s="61">
        <v>51473.94</v>
      </c>
      <c r="H51" s="61">
        <v>26473.94</v>
      </c>
      <c r="I51" s="61"/>
      <c r="J51" s="60"/>
      <c r="K51" s="61">
        <v>25000</v>
      </c>
      <c r="L51" s="61" t="s">
        <v>179</v>
      </c>
    </row>
    <row r="52" spans="1:12" ht="63.75">
      <c r="A52" s="89">
        <v>40</v>
      </c>
      <c r="B52" s="19" t="s">
        <v>11</v>
      </c>
      <c r="C52" s="19" t="s">
        <v>12</v>
      </c>
      <c r="D52" s="94" t="s">
        <v>190</v>
      </c>
      <c r="E52" s="94" t="s">
        <v>191</v>
      </c>
      <c r="F52" s="95"/>
      <c r="G52" s="96">
        <v>148814.2</v>
      </c>
      <c r="H52" s="96">
        <v>52025.2</v>
      </c>
      <c r="I52" s="96"/>
      <c r="J52" s="97"/>
      <c r="K52" s="96">
        <v>96789</v>
      </c>
      <c r="L52" s="96"/>
    </row>
    <row r="53" spans="1:12" ht="38.25">
      <c r="A53" s="90">
        <v>41</v>
      </c>
      <c r="B53" s="66" t="s">
        <v>21</v>
      </c>
      <c r="C53" s="66" t="s">
        <v>22</v>
      </c>
      <c r="D53" s="67" t="s">
        <v>16</v>
      </c>
      <c r="E53" s="67" t="s">
        <v>189</v>
      </c>
      <c r="F53" s="68"/>
      <c r="G53" s="69">
        <v>6584.57</v>
      </c>
      <c r="H53" s="69">
        <v>6584.57</v>
      </c>
      <c r="I53" s="69"/>
      <c r="J53" s="70"/>
      <c r="K53" s="69"/>
      <c r="L53" s="69" t="s">
        <v>107</v>
      </c>
    </row>
    <row r="54" spans="1:12" ht="12.75">
      <c r="A54" s="72" t="s">
        <v>182</v>
      </c>
      <c r="B54" s="14"/>
      <c r="C54" s="20"/>
      <c r="D54" s="20"/>
      <c r="E54" s="57"/>
      <c r="F54" s="58">
        <f aca="true" t="shared" si="0" ref="F54:K54">SUM(F13:F53)</f>
        <v>6017700</v>
      </c>
      <c r="G54" s="15">
        <f t="shared" si="0"/>
        <v>6509605.0200000005</v>
      </c>
      <c r="H54" s="15">
        <f t="shared" si="0"/>
        <v>2949489.68</v>
      </c>
      <c r="I54" s="15">
        <f t="shared" si="0"/>
        <v>367900</v>
      </c>
      <c r="J54" s="15">
        <f t="shared" si="0"/>
        <v>0</v>
      </c>
      <c r="K54" s="15">
        <f t="shared" si="0"/>
        <v>3192215.3400000003</v>
      </c>
      <c r="L54" s="14" t="s">
        <v>55</v>
      </c>
    </row>
    <row r="55" spans="2:13" s="16" customFormat="1" ht="22.5" customHeight="1">
      <c r="B55" s="6"/>
      <c r="C55" s="59"/>
      <c r="D55" s="59"/>
      <c r="E55" s="3"/>
      <c r="F55" s="3"/>
      <c r="M55" s="17"/>
    </row>
    <row r="56" spans="1:13" ht="12.75">
      <c r="A56" s="6"/>
      <c r="C56" s="6"/>
      <c r="D56" s="6"/>
      <c r="I56" s="6"/>
      <c r="J56" s="6"/>
      <c r="K56" s="6"/>
      <c r="L56" s="6"/>
      <c r="M56" s="10"/>
    </row>
    <row r="57" ht="12.75">
      <c r="A57" s="3" t="s">
        <v>56</v>
      </c>
    </row>
    <row r="58" ht="12.75">
      <c r="A58" s="3" t="s">
        <v>57</v>
      </c>
    </row>
    <row r="59" ht="12.75">
      <c r="A59" s="3" t="s">
        <v>58</v>
      </c>
    </row>
    <row r="60" ht="12.75">
      <c r="A60" s="3" t="s">
        <v>59</v>
      </c>
    </row>
    <row r="62" ht="14.25">
      <c r="A62" s="18" t="s">
        <v>60</v>
      </c>
    </row>
  </sheetData>
  <sheetProtection/>
  <mergeCells count="15">
    <mergeCell ref="I9:I11"/>
    <mergeCell ref="J9:J11"/>
    <mergeCell ref="K9:K11"/>
    <mergeCell ref="G8:G11"/>
    <mergeCell ref="H9:H11"/>
    <mergeCell ref="A1:L1"/>
    <mergeCell ref="B7:B11"/>
    <mergeCell ref="A7:A11"/>
    <mergeCell ref="L7:L11"/>
    <mergeCell ref="G7:K7"/>
    <mergeCell ref="F7:F11"/>
    <mergeCell ref="E7:E11"/>
    <mergeCell ref="D7:D11"/>
    <mergeCell ref="C7:C11"/>
    <mergeCell ref="H8:K8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 XXVIII/233/2013
z dnia 1 marca 2013r.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C42" sqref="C42:O42"/>
    </sheetView>
  </sheetViews>
  <sheetFormatPr defaultColWidth="9.00390625" defaultRowHeight="12.75"/>
  <cols>
    <col min="1" max="1" width="7.875" style="0" customWidth="1"/>
    <col min="2" max="2" width="14.25390625" style="0" customWidth="1"/>
    <col min="3" max="3" width="10.125" style="0" customWidth="1"/>
    <col min="4" max="4" width="8.125" style="0" customWidth="1"/>
    <col min="5" max="5" width="11.375" style="0" customWidth="1"/>
    <col min="6" max="6" width="10.00390625" style="0" customWidth="1"/>
    <col min="7" max="7" width="11.625" style="0" customWidth="1"/>
    <col min="8" max="8" width="10.125" style="0" customWidth="1"/>
    <col min="10" max="10" width="8.375" style="0" customWidth="1"/>
    <col min="11" max="11" width="6.375" style="0" customWidth="1"/>
    <col min="12" max="12" width="9.25390625" style="0" customWidth="1"/>
    <col min="13" max="13" width="10.125" style="0" customWidth="1"/>
    <col min="14" max="14" width="8.125" style="0" customWidth="1"/>
    <col min="15" max="15" width="7.875" style="0" customWidth="1"/>
    <col min="16" max="16" width="10.00390625" style="0" customWidth="1"/>
  </cols>
  <sheetData>
    <row r="1" spans="1:16" ht="32.25" customHeight="1">
      <c r="A1" s="126" t="s">
        <v>112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 customHeight="1">
      <c r="A3" s="124" t="s">
        <v>24</v>
      </c>
      <c r="B3" s="124" t="s">
        <v>113</v>
      </c>
      <c r="C3" s="125" t="s">
        <v>114</v>
      </c>
      <c r="D3" s="125" t="s">
        <v>115</v>
      </c>
      <c r="E3" s="125" t="s">
        <v>116</v>
      </c>
      <c r="F3" s="124" t="s">
        <v>14</v>
      </c>
      <c r="G3" s="124"/>
      <c r="H3" s="124" t="s">
        <v>28</v>
      </c>
      <c r="I3" s="124"/>
      <c r="J3" s="124"/>
      <c r="K3" s="124"/>
      <c r="L3" s="124"/>
      <c r="M3" s="124"/>
      <c r="N3" s="124"/>
      <c r="O3" s="124"/>
      <c r="P3" s="124"/>
    </row>
    <row r="4" spans="1:16" ht="12.75" customHeight="1">
      <c r="A4" s="124"/>
      <c r="B4" s="124"/>
      <c r="C4" s="125"/>
      <c r="D4" s="125"/>
      <c r="E4" s="125"/>
      <c r="F4" s="125" t="s">
        <v>117</v>
      </c>
      <c r="G4" s="125" t="s">
        <v>118</v>
      </c>
      <c r="H4" s="124" t="s">
        <v>144</v>
      </c>
      <c r="I4" s="124"/>
      <c r="J4" s="124"/>
      <c r="K4" s="124"/>
      <c r="L4" s="124"/>
      <c r="M4" s="124"/>
      <c r="N4" s="124"/>
      <c r="O4" s="124"/>
      <c r="P4" s="124"/>
    </row>
    <row r="5" spans="1:16" ht="12.75">
      <c r="A5" s="124"/>
      <c r="B5" s="124"/>
      <c r="C5" s="125"/>
      <c r="D5" s="125"/>
      <c r="E5" s="125"/>
      <c r="F5" s="125"/>
      <c r="G5" s="125"/>
      <c r="H5" s="125" t="s">
        <v>119</v>
      </c>
      <c r="I5" s="124" t="s">
        <v>15</v>
      </c>
      <c r="J5" s="124"/>
      <c r="K5" s="124"/>
      <c r="L5" s="124"/>
      <c r="M5" s="124"/>
      <c r="N5" s="124"/>
      <c r="O5" s="124"/>
      <c r="P5" s="124"/>
    </row>
    <row r="6" spans="1:16" ht="12.75">
      <c r="A6" s="124"/>
      <c r="B6" s="124"/>
      <c r="C6" s="125"/>
      <c r="D6" s="125"/>
      <c r="E6" s="125"/>
      <c r="F6" s="125"/>
      <c r="G6" s="125"/>
      <c r="H6" s="125"/>
      <c r="I6" s="124" t="s">
        <v>120</v>
      </c>
      <c r="J6" s="124"/>
      <c r="K6" s="124"/>
      <c r="L6" s="124"/>
      <c r="M6" s="124" t="s">
        <v>121</v>
      </c>
      <c r="N6" s="124"/>
      <c r="O6" s="124"/>
      <c r="P6" s="124"/>
    </row>
    <row r="7" spans="1:16" ht="12.75">
      <c r="A7" s="124"/>
      <c r="B7" s="124"/>
      <c r="C7" s="125"/>
      <c r="D7" s="125"/>
      <c r="E7" s="125"/>
      <c r="F7" s="125"/>
      <c r="G7" s="125"/>
      <c r="H7" s="125"/>
      <c r="I7" s="125" t="s">
        <v>122</v>
      </c>
      <c r="J7" s="124" t="s">
        <v>123</v>
      </c>
      <c r="K7" s="124"/>
      <c r="L7" s="124"/>
      <c r="M7" s="125" t="s">
        <v>124</v>
      </c>
      <c r="N7" s="125" t="s">
        <v>123</v>
      </c>
      <c r="O7" s="125"/>
      <c r="P7" s="125"/>
    </row>
    <row r="8" spans="1:16" ht="21.75" customHeight="1">
      <c r="A8" s="124"/>
      <c r="B8" s="124"/>
      <c r="C8" s="125"/>
      <c r="D8" s="125"/>
      <c r="E8" s="125"/>
      <c r="F8" s="125"/>
      <c r="G8" s="125"/>
      <c r="H8" s="125"/>
      <c r="I8" s="125"/>
      <c r="J8" s="74" t="s">
        <v>125</v>
      </c>
      <c r="K8" s="74" t="s">
        <v>126</v>
      </c>
      <c r="L8" s="74" t="s">
        <v>127</v>
      </c>
      <c r="M8" s="125"/>
      <c r="N8" s="75" t="s">
        <v>125</v>
      </c>
      <c r="O8" s="74" t="s">
        <v>126</v>
      </c>
      <c r="P8" s="74" t="s">
        <v>128</v>
      </c>
    </row>
    <row r="9" spans="1:16" ht="12.75">
      <c r="A9" s="83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  <c r="K9" s="83">
        <v>11</v>
      </c>
      <c r="L9" s="83">
        <v>12</v>
      </c>
      <c r="M9" s="83">
        <v>13</v>
      </c>
      <c r="N9" s="84">
        <v>14</v>
      </c>
      <c r="O9" s="83">
        <v>15</v>
      </c>
      <c r="P9" s="83">
        <v>16</v>
      </c>
    </row>
    <row r="10" spans="1:16" ht="41.25" customHeight="1">
      <c r="A10" s="76">
        <v>1</v>
      </c>
      <c r="B10" s="77" t="s">
        <v>129</v>
      </c>
      <c r="C10" s="123" t="s">
        <v>55</v>
      </c>
      <c r="D10" s="123"/>
      <c r="E10" s="78">
        <f>F10+G10</f>
        <v>4041928.87</v>
      </c>
      <c r="F10" s="78">
        <f>F15+F22+F29+F36+F43</f>
        <v>849713.53</v>
      </c>
      <c r="G10" s="78">
        <f>G15+G22+G29+G36+G43</f>
        <v>3192215.3400000003</v>
      </c>
      <c r="H10" s="78">
        <f>H15+H22+H29+H36+H43</f>
        <v>4041928.87</v>
      </c>
      <c r="I10" s="78">
        <f>I15+I22+I29+I36+I43</f>
        <v>849713.53</v>
      </c>
      <c r="J10" s="78">
        <f>J15+J22+J29+J36+J43</f>
        <v>367900</v>
      </c>
      <c r="K10" s="78">
        <f>K15+K22+K29+K36</f>
        <v>0</v>
      </c>
      <c r="L10" s="78">
        <f>L15+L22+L29+L36+L43</f>
        <v>441381.78</v>
      </c>
      <c r="M10" s="78">
        <f>M15+M22+M29+M36+M43</f>
        <v>3192215.3400000003</v>
      </c>
      <c r="N10" s="78">
        <f>N15+N22+N29+N36</f>
        <v>0</v>
      </c>
      <c r="O10" s="78">
        <f>O15+O22+O29+O36</f>
        <v>0</v>
      </c>
      <c r="P10" s="78">
        <f>P15+P22+P29+P36+P43</f>
        <v>3192215.3400000003</v>
      </c>
    </row>
    <row r="11" spans="1:16" ht="20.25" customHeight="1">
      <c r="A11" s="100" t="s">
        <v>130</v>
      </c>
      <c r="B11" s="79" t="s">
        <v>131</v>
      </c>
      <c r="C11" s="119" t="s">
        <v>132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6.5" customHeight="1">
      <c r="A12" s="100"/>
      <c r="B12" s="79" t="s">
        <v>133</v>
      </c>
      <c r="C12" s="120" t="s">
        <v>134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80"/>
    </row>
    <row r="13" spans="1:16" ht="15" customHeight="1">
      <c r="A13" s="100"/>
      <c r="B13" s="79" t="s">
        <v>135</v>
      </c>
      <c r="C13" s="120" t="s">
        <v>136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80"/>
    </row>
    <row r="14" spans="1:16" ht="27" customHeight="1">
      <c r="A14" s="100"/>
      <c r="B14" s="79" t="s">
        <v>137</v>
      </c>
      <c r="C14" s="119" t="s">
        <v>138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80"/>
    </row>
    <row r="15" spans="1:16" ht="15.75" customHeight="1">
      <c r="A15" s="100"/>
      <c r="B15" s="79" t="s">
        <v>139</v>
      </c>
      <c r="C15" s="79"/>
      <c r="D15" s="79">
        <v>70005</v>
      </c>
      <c r="E15" s="81">
        <f>E16+E17</f>
        <v>3657435.75</v>
      </c>
      <c r="F15" s="81">
        <f>F16+F17</f>
        <v>731487.15</v>
      </c>
      <c r="G15" s="81">
        <f>G16+G17</f>
        <v>2925948.6</v>
      </c>
      <c r="H15" s="81">
        <f>I15+M15</f>
        <v>3657435.75</v>
      </c>
      <c r="I15" s="81">
        <f>J15+L15</f>
        <v>731487.15</v>
      </c>
      <c r="J15" s="81">
        <v>367900</v>
      </c>
      <c r="K15" s="81">
        <v>0</v>
      </c>
      <c r="L15" s="81">
        <v>363587.15</v>
      </c>
      <c r="M15" s="81">
        <v>2925948.6</v>
      </c>
      <c r="N15" s="81">
        <v>0</v>
      </c>
      <c r="O15" s="82">
        <v>0</v>
      </c>
      <c r="P15" s="81">
        <v>2925948.6</v>
      </c>
    </row>
    <row r="16" spans="1:16" ht="12.75">
      <c r="A16" s="100"/>
      <c r="B16" s="79">
        <v>2013</v>
      </c>
      <c r="C16" s="122"/>
      <c r="D16" s="122"/>
      <c r="E16" s="81">
        <v>3657435.75</v>
      </c>
      <c r="F16" s="81">
        <v>731487.15</v>
      </c>
      <c r="G16" s="81">
        <v>2925948.6</v>
      </c>
      <c r="H16" s="99"/>
      <c r="I16" s="99"/>
      <c r="J16" s="99"/>
      <c r="K16" s="99"/>
      <c r="L16" s="99"/>
      <c r="M16" s="99"/>
      <c r="N16" s="99"/>
      <c r="O16" s="122"/>
      <c r="P16" s="122"/>
    </row>
    <row r="17" spans="1:16" ht="12.75">
      <c r="A17" s="100"/>
      <c r="B17" s="79">
        <v>2014</v>
      </c>
      <c r="C17" s="122"/>
      <c r="D17" s="122"/>
      <c r="E17" s="81"/>
      <c r="F17" s="81"/>
      <c r="G17" s="81"/>
      <c r="H17" s="99"/>
      <c r="I17" s="99"/>
      <c r="J17" s="99"/>
      <c r="K17" s="99"/>
      <c r="L17" s="99"/>
      <c r="M17" s="99"/>
      <c r="N17" s="99"/>
      <c r="O17" s="122"/>
      <c r="P17" s="122"/>
    </row>
    <row r="18" spans="1:16" ht="12.75">
      <c r="A18" s="100" t="s">
        <v>140</v>
      </c>
      <c r="B18" s="79" t="s">
        <v>131</v>
      </c>
      <c r="C18" s="119" t="s">
        <v>145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1.25" customHeight="1">
      <c r="A19" s="100"/>
      <c r="B19" s="79" t="s">
        <v>133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80"/>
    </row>
    <row r="20" spans="1:16" ht="18.75" customHeight="1">
      <c r="A20" s="100"/>
      <c r="B20" s="79" t="s">
        <v>135</v>
      </c>
      <c r="C20" s="120" t="s">
        <v>146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80"/>
    </row>
    <row r="21" spans="1:16" ht="15.75" customHeight="1">
      <c r="A21" s="100"/>
      <c r="B21" s="79" t="s">
        <v>137</v>
      </c>
      <c r="C21" s="119" t="s">
        <v>147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80"/>
    </row>
    <row r="22" spans="1:16" ht="12.75">
      <c r="A22" s="100"/>
      <c r="B22" s="79" t="s">
        <v>139</v>
      </c>
      <c r="C22" s="79"/>
      <c r="D22" s="79">
        <v>70095</v>
      </c>
      <c r="E22" s="81">
        <f>E23+E24</f>
        <v>145247.17</v>
      </c>
      <c r="F22" s="81">
        <f>F23+F24</f>
        <v>25769.43</v>
      </c>
      <c r="G22" s="81">
        <f>G23+G24</f>
        <v>119477.74</v>
      </c>
      <c r="H22" s="81">
        <v>145247.17</v>
      </c>
      <c r="I22" s="81">
        <f>J22+L22</f>
        <v>25769.43</v>
      </c>
      <c r="J22" s="81"/>
      <c r="K22" s="81">
        <v>0</v>
      </c>
      <c r="L22" s="81">
        <v>25769.43</v>
      </c>
      <c r="M22" s="81">
        <v>119477.74</v>
      </c>
      <c r="N22" s="81">
        <v>0</v>
      </c>
      <c r="O22" s="82">
        <v>0</v>
      </c>
      <c r="P22" s="81">
        <v>119477.74</v>
      </c>
    </row>
    <row r="23" spans="1:16" ht="14.25" customHeight="1">
      <c r="A23" s="100"/>
      <c r="B23" s="79">
        <v>2013</v>
      </c>
      <c r="C23" s="122"/>
      <c r="D23" s="122"/>
      <c r="E23" s="81">
        <v>145247.17</v>
      </c>
      <c r="F23" s="81">
        <v>25769.43</v>
      </c>
      <c r="G23" s="81">
        <v>119477.74</v>
      </c>
      <c r="H23" s="99"/>
      <c r="I23" s="99"/>
      <c r="J23" s="99"/>
      <c r="K23" s="99"/>
      <c r="L23" s="99"/>
      <c r="M23" s="99"/>
      <c r="N23" s="99"/>
      <c r="O23" s="122"/>
      <c r="P23" s="122"/>
    </row>
    <row r="24" spans="1:16" ht="16.5" customHeight="1">
      <c r="A24" s="100"/>
      <c r="B24" s="79">
        <v>2014</v>
      </c>
      <c r="C24" s="122"/>
      <c r="D24" s="122"/>
      <c r="E24" s="81"/>
      <c r="F24" s="81"/>
      <c r="G24" s="81"/>
      <c r="H24" s="99"/>
      <c r="I24" s="99"/>
      <c r="J24" s="99"/>
      <c r="K24" s="99"/>
      <c r="L24" s="99"/>
      <c r="M24" s="99"/>
      <c r="N24" s="99"/>
      <c r="O24" s="122"/>
      <c r="P24" s="122"/>
    </row>
    <row r="25" spans="1:16" ht="15.75" customHeight="1">
      <c r="A25" s="118" t="s">
        <v>176</v>
      </c>
      <c r="B25" s="79" t="s">
        <v>131</v>
      </c>
      <c r="C25" s="119" t="s">
        <v>145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</row>
    <row r="26" spans="1:16" ht="12.75">
      <c r="A26" s="118"/>
      <c r="B26" s="79" t="s">
        <v>133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80"/>
    </row>
    <row r="27" spans="1:16" ht="33" customHeight="1">
      <c r="A27" s="118"/>
      <c r="B27" s="79" t="s">
        <v>135</v>
      </c>
      <c r="C27" s="121" t="s">
        <v>171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80"/>
    </row>
    <row r="28" spans="1:16" ht="22.5" customHeight="1">
      <c r="A28" s="118"/>
      <c r="B28" s="79" t="s">
        <v>137</v>
      </c>
      <c r="C28" s="119" t="s">
        <v>172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80"/>
    </row>
    <row r="29" spans="1:16" ht="13.5" customHeight="1">
      <c r="A29" s="118"/>
      <c r="B29" s="79" t="s">
        <v>139</v>
      </c>
      <c r="C29" s="79"/>
      <c r="D29" s="79">
        <v>92109</v>
      </c>
      <c r="E29" s="81">
        <v>51473.94</v>
      </c>
      <c r="F29" s="81">
        <v>26473.94</v>
      </c>
      <c r="G29" s="81">
        <v>25000</v>
      </c>
      <c r="H29" s="81">
        <v>51473.94</v>
      </c>
      <c r="I29" s="81">
        <v>26473.94</v>
      </c>
      <c r="J29" s="81"/>
      <c r="K29" s="81">
        <v>0</v>
      </c>
      <c r="L29" s="81">
        <v>0</v>
      </c>
      <c r="M29" s="81">
        <v>25000</v>
      </c>
      <c r="N29" s="81">
        <v>0</v>
      </c>
      <c r="O29" s="82">
        <v>0</v>
      </c>
      <c r="P29" s="81">
        <v>25000</v>
      </c>
    </row>
    <row r="30" spans="1:16" ht="15.75" customHeight="1">
      <c r="A30" s="118"/>
      <c r="B30" s="79">
        <v>2013</v>
      </c>
      <c r="C30" s="117"/>
      <c r="D30" s="117"/>
      <c r="E30" s="81">
        <v>51473.94</v>
      </c>
      <c r="F30" s="81">
        <v>26473.94</v>
      </c>
      <c r="G30" s="81">
        <v>25000</v>
      </c>
      <c r="H30" s="116"/>
      <c r="I30" s="116"/>
      <c r="J30" s="116"/>
      <c r="K30" s="116"/>
      <c r="L30" s="116"/>
      <c r="M30" s="116"/>
      <c r="N30" s="116"/>
      <c r="O30" s="117"/>
      <c r="P30" s="117"/>
    </row>
    <row r="31" spans="1:16" ht="12.75">
      <c r="A31" s="118"/>
      <c r="B31" s="79">
        <v>2014</v>
      </c>
      <c r="C31" s="117"/>
      <c r="D31" s="117"/>
      <c r="E31" s="81"/>
      <c r="F31" s="81"/>
      <c r="G31" s="81"/>
      <c r="H31" s="116"/>
      <c r="I31" s="116"/>
      <c r="J31" s="116"/>
      <c r="K31" s="116"/>
      <c r="L31" s="116"/>
      <c r="M31" s="116"/>
      <c r="N31" s="116"/>
      <c r="O31" s="117"/>
      <c r="P31" s="117"/>
    </row>
    <row r="32" spans="1:16" ht="21.75" customHeight="1">
      <c r="A32" s="118" t="s">
        <v>177</v>
      </c>
      <c r="B32" s="79" t="s">
        <v>131</v>
      </c>
      <c r="C32" s="119" t="s">
        <v>145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</row>
    <row r="33" spans="1:16" ht="18.75" customHeight="1">
      <c r="A33" s="118"/>
      <c r="B33" s="79" t="s">
        <v>133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80"/>
    </row>
    <row r="34" spans="1:16" ht="24.75" customHeight="1">
      <c r="A34" s="118"/>
      <c r="B34" s="79" t="s">
        <v>135</v>
      </c>
      <c r="C34" s="121" t="s">
        <v>171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80"/>
    </row>
    <row r="35" spans="1:16" ht="26.25" customHeight="1">
      <c r="A35" s="118"/>
      <c r="B35" s="79" t="s">
        <v>137</v>
      </c>
      <c r="C35" s="119" t="s">
        <v>173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80"/>
    </row>
    <row r="36" spans="1:16" ht="12.75" customHeight="1">
      <c r="A36" s="118"/>
      <c r="B36" s="79" t="s">
        <v>139</v>
      </c>
      <c r="C36" s="79"/>
      <c r="D36" s="79">
        <v>92109</v>
      </c>
      <c r="E36" s="81">
        <v>38957.81</v>
      </c>
      <c r="F36" s="81">
        <v>13957.81</v>
      </c>
      <c r="G36" s="81">
        <v>25000</v>
      </c>
      <c r="H36" s="81">
        <v>38957.81</v>
      </c>
      <c r="I36" s="81">
        <v>13957.81</v>
      </c>
      <c r="J36" s="81"/>
      <c r="K36" s="81">
        <v>0</v>
      </c>
      <c r="L36" s="81">
        <v>0</v>
      </c>
      <c r="M36" s="81">
        <v>25000</v>
      </c>
      <c r="N36" s="81">
        <v>0</v>
      </c>
      <c r="O36" s="82">
        <v>0</v>
      </c>
      <c r="P36" s="81">
        <v>25000</v>
      </c>
    </row>
    <row r="37" spans="1:16" ht="12.75">
      <c r="A37" s="118"/>
      <c r="B37" s="79">
        <v>2013</v>
      </c>
      <c r="C37" s="117"/>
      <c r="D37" s="117"/>
      <c r="E37" s="81">
        <v>38957.81</v>
      </c>
      <c r="F37" s="81">
        <v>13957.81</v>
      </c>
      <c r="G37" s="81">
        <v>25000</v>
      </c>
      <c r="H37" s="116"/>
      <c r="I37" s="116"/>
      <c r="J37" s="116"/>
      <c r="K37" s="116"/>
      <c r="L37" s="116"/>
      <c r="M37" s="116"/>
      <c r="N37" s="116"/>
      <c r="O37" s="117"/>
      <c r="P37" s="117"/>
    </row>
    <row r="38" spans="1:16" ht="12.75">
      <c r="A38" s="118"/>
      <c r="B38" s="79">
        <v>2014</v>
      </c>
      <c r="C38" s="117"/>
      <c r="D38" s="117"/>
      <c r="E38" s="81"/>
      <c r="F38" s="81" t="s">
        <v>174</v>
      </c>
      <c r="G38" s="81"/>
      <c r="H38" s="116"/>
      <c r="I38" s="116"/>
      <c r="J38" s="116"/>
      <c r="K38" s="116"/>
      <c r="L38" s="116"/>
      <c r="M38" s="116"/>
      <c r="N38" s="116"/>
      <c r="O38" s="117"/>
      <c r="P38" s="117"/>
    </row>
    <row r="39" spans="1:16" ht="12.75">
      <c r="A39" s="118" t="s">
        <v>192</v>
      </c>
      <c r="B39" s="79" t="s">
        <v>131</v>
      </c>
      <c r="C39" s="119" t="s">
        <v>145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</row>
    <row r="40" spans="1:16" ht="12.75">
      <c r="A40" s="118"/>
      <c r="B40" s="79" t="s">
        <v>133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80"/>
    </row>
    <row r="41" spans="1:16" ht="12.75">
      <c r="A41" s="118"/>
      <c r="B41" s="79" t="s">
        <v>135</v>
      </c>
      <c r="C41" s="121" t="s">
        <v>193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80"/>
    </row>
    <row r="42" spans="1:16" ht="12.75">
      <c r="A42" s="118"/>
      <c r="B42" s="79" t="s">
        <v>137</v>
      </c>
      <c r="C42" s="119" t="s">
        <v>194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80"/>
    </row>
    <row r="43" spans="1:16" ht="12.75">
      <c r="A43" s="118"/>
      <c r="B43" s="79" t="s">
        <v>139</v>
      </c>
      <c r="C43" s="79"/>
      <c r="D43" s="79">
        <v>92109</v>
      </c>
      <c r="E43" s="81">
        <f>119544.41+21071.52+1790+6408.27</f>
        <v>148814.19999999998</v>
      </c>
      <c r="F43" s="81">
        <f>E43-G43</f>
        <v>52025.19999999998</v>
      </c>
      <c r="G43" s="81">
        <v>96789</v>
      </c>
      <c r="H43" s="81">
        <f>I43+M43</f>
        <v>148814.19999999998</v>
      </c>
      <c r="I43" s="81">
        <f>F43</f>
        <v>52025.19999999998</v>
      </c>
      <c r="J43" s="81"/>
      <c r="K43" s="81"/>
      <c r="L43" s="81">
        <f>I43</f>
        <v>52025.19999999998</v>
      </c>
      <c r="M43" s="81">
        <f>G43</f>
        <v>96789</v>
      </c>
      <c r="N43" s="81"/>
      <c r="O43" s="82"/>
      <c r="P43" s="81">
        <f>M43</f>
        <v>96789</v>
      </c>
    </row>
    <row r="44" spans="1:16" ht="12.75">
      <c r="A44" s="118"/>
      <c r="B44" s="79">
        <v>2013</v>
      </c>
      <c r="C44" s="117"/>
      <c r="D44" s="117"/>
      <c r="E44" s="81">
        <f>E43</f>
        <v>148814.19999999998</v>
      </c>
      <c r="F44" s="81">
        <f>F43</f>
        <v>52025.19999999998</v>
      </c>
      <c r="G44" s="81">
        <f>G43</f>
        <v>96789</v>
      </c>
      <c r="H44" s="116"/>
      <c r="I44" s="116"/>
      <c r="J44" s="116"/>
      <c r="K44" s="116"/>
      <c r="L44" s="116"/>
      <c r="M44" s="116"/>
      <c r="N44" s="116"/>
      <c r="O44" s="117"/>
      <c r="P44" s="117"/>
    </row>
    <row r="45" spans="1:16" ht="12.75">
      <c r="A45" s="118"/>
      <c r="B45" s="79">
        <v>2014</v>
      </c>
      <c r="C45" s="117"/>
      <c r="D45" s="117"/>
      <c r="E45" s="81"/>
      <c r="F45" s="81"/>
      <c r="G45" s="81"/>
      <c r="H45" s="116"/>
      <c r="I45" s="116"/>
      <c r="J45" s="116"/>
      <c r="K45" s="116"/>
      <c r="L45" s="116"/>
      <c r="M45" s="116"/>
      <c r="N45" s="116"/>
      <c r="O45" s="117"/>
      <c r="P45" s="117"/>
    </row>
    <row r="46" spans="1:16" ht="12.75">
      <c r="A46" s="91"/>
      <c r="B46" s="79"/>
      <c r="C46" s="92"/>
      <c r="D46" s="92"/>
      <c r="E46" s="81"/>
      <c r="F46" s="81"/>
      <c r="G46" s="81"/>
      <c r="H46" s="93"/>
      <c r="I46" s="93"/>
      <c r="J46" s="93"/>
      <c r="K46" s="93"/>
      <c r="L46" s="93"/>
      <c r="M46" s="93"/>
      <c r="N46" s="93"/>
      <c r="O46" s="92"/>
      <c r="P46" s="92"/>
    </row>
    <row r="47" spans="1:16" ht="22.5">
      <c r="A47" s="86">
        <v>2</v>
      </c>
      <c r="B47" s="87" t="s">
        <v>175</v>
      </c>
      <c r="C47" s="115" t="s">
        <v>55</v>
      </c>
      <c r="D47" s="115"/>
      <c r="E47" s="88">
        <f>F47+G47</f>
        <v>0</v>
      </c>
      <c r="F47" s="88">
        <f aca="true" t="shared" si="0" ref="F47:P47">F52+F62</f>
        <v>0</v>
      </c>
      <c r="G47" s="88">
        <f t="shared" si="0"/>
        <v>0</v>
      </c>
      <c r="H47" s="88">
        <f t="shared" si="0"/>
        <v>0</v>
      </c>
      <c r="I47" s="88">
        <f t="shared" si="0"/>
        <v>0</v>
      </c>
      <c r="J47" s="88">
        <f t="shared" si="0"/>
        <v>0</v>
      </c>
      <c r="K47" s="88">
        <f t="shared" si="0"/>
        <v>0</v>
      </c>
      <c r="L47" s="88">
        <f t="shared" si="0"/>
        <v>0</v>
      </c>
      <c r="M47" s="88">
        <f t="shared" si="0"/>
        <v>0</v>
      </c>
      <c r="N47" s="88">
        <f t="shared" si="0"/>
        <v>0</v>
      </c>
      <c r="O47" s="88">
        <f t="shared" si="0"/>
        <v>0</v>
      </c>
      <c r="P47" s="88">
        <f t="shared" si="0"/>
        <v>0</v>
      </c>
    </row>
    <row r="48" spans="1:16" ht="12.75">
      <c r="A48" s="114" t="s">
        <v>141</v>
      </c>
      <c r="B48" s="114"/>
      <c r="C48" s="115" t="s">
        <v>55</v>
      </c>
      <c r="D48" s="115"/>
      <c r="E48" s="88">
        <f aca="true" t="shared" si="1" ref="E48:P48">SUM(E10,E47)</f>
        <v>4041928.87</v>
      </c>
      <c r="F48" s="88">
        <f t="shared" si="1"/>
        <v>849713.53</v>
      </c>
      <c r="G48" s="88">
        <f t="shared" si="1"/>
        <v>3192215.3400000003</v>
      </c>
      <c r="H48" s="88">
        <f t="shared" si="1"/>
        <v>4041928.87</v>
      </c>
      <c r="I48" s="88">
        <f t="shared" si="1"/>
        <v>849713.53</v>
      </c>
      <c r="J48" s="88">
        <f t="shared" si="1"/>
        <v>367900</v>
      </c>
      <c r="K48" s="88">
        <f t="shared" si="1"/>
        <v>0</v>
      </c>
      <c r="L48" s="88">
        <f t="shared" si="1"/>
        <v>441381.78</v>
      </c>
      <c r="M48" s="88">
        <f t="shared" si="1"/>
        <v>3192215.3400000003</v>
      </c>
      <c r="N48" s="88">
        <f t="shared" si="1"/>
        <v>0</v>
      </c>
      <c r="O48" s="88">
        <f t="shared" si="1"/>
        <v>0</v>
      </c>
      <c r="P48" s="88">
        <f t="shared" si="1"/>
        <v>3192215.3400000003</v>
      </c>
    </row>
    <row r="53" ht="12.75">
      <c r="F53" s="98"/>
    </row>
    <row r="54" ht="12.75">
      <c r="F54" s="98"/>
    </row>
    <row r="55" ht="12.75">
      <c r="F55" s="98"/>
    </row>
    <row r="56" ht="12.75">
      <c r="F56" s="98"/>
    </row>
  </sheetData>
  <mergeCells count="103">
    <mergeCell ref="A1:P1"/>
    <mergeCell ref="A3:A8"/>
    <mergeCell ref="B3:B8"/>
    <mergeCell ref="C3:C8"/>
    <mergeCell ref="D3:D8"/>
    <mergeCell ref="E3:E8"/>
    <mergeCell ref="F3:G3"/>
    <mergeCell ref="H3:P3"/>
    <mergeCell ref="F4:F8"/>
    <mergeCell ref="G4:G8"/>
    <mergeCell ref="H4:P4"/>
    <mergeCell ref="H5:H8"/>
    <mergeCell ref="I5:P5"/>
    <mergeCell ref="I6:L6"/>
    <mergeCell ref="M6:P6"/>
    <mergeCell ref="I7:I8"/>
    <mergeCell ref="J7:L7"/>
    <mergeCell ref="M7:M8"/>
    <mergeCell ref="N7:P7"/>
    <mergeCell ref="C10:D10"/>
    <mergeCell ref="A11:A17"/>
    <mergeCell ref="C11:P11"/>
    <mergeCell ref="C12:O12"/>
    <mergeCell ref="C13:O13"/>
    <mergeCell ref="C14:O14"/>
    <mergeCell ref="C16:C17"/>
    <mergeCell ref="D16:D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8:A24"/>
    <mergeCell ref="C18:P18"/>
    <mergeCell ref="C19:O19"/>
    <mergeCell ref="C20:O20"/>
    <mergeCell ref="C21:O21"/>
    <mergeCell ref="C23:C24"/>
    <mergeCell ref="D23:D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31"/>
    <mergeCell ref="C25:P25"/>
    <mergeCell ref="C26:O26"/>
    <mergeCell ref="C27:O27"/>
    <mergeCell ref="C28:O28"/>
    <mergeCell ref="C30:C31"/>
    <mergeCell ref="D30:D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8"/>
    <mergeCell ref="C32:P32"/>
    <mergeCell ref="C33:O33"/>
    <mergeCell ref="C34:O34"/>
    <mergeCell ref="C35:O35"/>
    <mergeCell ref="C37:C38"/>
    <mergeCell ref="D37:D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A39:A45"/>
    <mergeCell ref="C39:P39"/>
    <mergeCell ref="C40:O40"/>
    <mergeCell ref="C41:O41"/>
    <mergeCell ref="C42:O42"/>
    <mergeCell ref="C44:C45"/>
    <mergeCell ref="D44:D45"/>
    <mergeCell ref="H44:H45"/>
    <mergeCell ref="I44:I45"/>
    <mergeCell ref="P44:P45"/>
    <mergeCell ref="C47:D47"/>
    <mergeCell ref="J44:J45"/>
    <mergeCell ref="K44:K45"/>
    <mergeCell ref="L44:L45"/>
    <mergeCell ref="M44:M45"/>
    <mergeCell ref="A48:B48"/>
    <mergeCell ref="C48:D48"/>
    <mergeCell ref="N44:N45"/>
    <mergeCell ref="O44:O45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scale="85" r:id="rId1"/>
  <headerFooter alignWithMargins="0">
    <oddHeader>&amp;RZałącznik Nr 3a  do uchwały Rady Gminy nr XXVIII/233
z dnia 1 marca 2013r.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.75390625" style="3" customWidth="1"/>
    <col min="2" max="2" width="44.875" style="3" customWidth="1"/>
    <col min="3" max="3" width="16.125" style="3" customWidth="1"/>
    <col min="4" max="4" width="29.875" style="3" customWidth="1"/>
    <col min="5" max="16384" width="9.125" style="3" customWidth="1"/>
  </cols>
  <sheetData>
    <row r="1" spans="1:4" ht="15" customHeight="1">
      <c r="A1" s="128"/>
      <c r="B1" s="128"/>
      <c r="C1" s="128"/>
      <c r="D1" s="128"/>
    </row>
    <row r="2" spans="1:4" ht="15" customHeight="1">
      <c r="A2" s="129" t="s">
        <v>143</v>
      </c>
      <c r="B2" s="129"/>
      <c r="C2" s="129"/>
      <c r="D2" s="129"/>
    </row>
    <row r="4" ht="13.5" thickBot="1">
      <c r="D4" s="21" t="s">
        <v>13</v>
      </c>
    </row>
    <row r="5" spans="1:4" ht="13.5" thickBot="1">
      <c r="A5" s="22" t="s">
        <v>62</v>
      </c>
      <c r="B5" s="22" t="s">
        <v>2</v>
      </c>
      <c r="C5" s="22" t="s">
        <v>63</v>
      </c>
      <c r="D5" s="71"/>
    </row>
    <row r="6" spans="1:4" ht="12.75">
      <c r="A6" s="23"/>
      <c r="B6" s="23"/>
      <c r="C6" s="23" t="s">
        <v>1</v>
      </c>
      <c r="D6" s="22" t="s">
        <v>64</v>
      </c>
    </row>
    <row r="7" spans="1:4" ht="13.5" thickBot="1">
      <c r="A7" s="23"/>
      <c r="B7" s="23"/>
      <c r="C7" s="23"/>
      <c r="D7" s="24" t="s">
        <v>61</v>
      </c>
    </row>
    <row r="8" spans="1:4" ht="9" customHeight="1" thickBot="1">
      <c r="A8" s="25">
        <v>1</v>
      </c>
      <c r="B8" s="25">
        <v>2</v>
      </c>
      <c r="C8" s="25">
        <v>3</v>
      </c>
      <c r="D8" s="25">
        <v>5</v>
      </c>
    </row>
    <row r="9" spans="1:4" ht="19.5" customHeight="1">
      <c r="A9" s="26" t="s">
        <v>35</v>
      </c>
      <c r="B9" s="27" t="s">
        <v>65</v>
      </c>
      <c r="C9" s="28"/>
      <c r="D9" s="29">
        <v>20061806.2</v>
      </c>
    </row>
    <row r="10" spans="1:4" ht="19.5" customHeight="1">
      <c r="A10" s="30" t="s">
        <v>36</v>
      </c>
      <c r="B10" s="31" t="s">
        <v>28</v>
      </c>
      <c r="C10" s="32"/>
      <c r="D10" s="33">
        <v>20269706.2</v>
      </c>
    </row>
    <row r="11" spans="1:3" ht="19.5" customHeight="1">
      <c r="A11" s="30"/>
      <c r="B11" s="31" t="s">
        <v>66</v>
      </c>
      <c r="C11" s="32"/>
    </row>
    <row r="12" spans="1:4" ht="19.5" customHeight="1" thickBot="1">
      <c r="A12" s="34"/>
      <c r="B12" s="35" t="s">
        <v>67</v>
      </c>
      <c r="C12" s="36"/>
      <c r="D12" s="33">
        <v>207900</v>
      </c>
    </row>
    <row r="13" spans="1:4" ht="19.5" customHeight="1" thickBot="1">
      <c r="A13" s="22" t="s">
        <v>68</v>
      </c>
      <c r="B13" s="37" t="s">
        <v>69</v>
      </c>
      <c r="C13" s="38"/>
      <c r="D13" s="39">
        <v>207900</v>
      </c>
    </row>
    <row r="14" spans="1:4" ht="19.5" customHeight="1" thickBot="1">
      <c r="A14" s="127" t="s">
        <v>70</v>
      </c>
      <c r="B14" s="127"/>
      <c r="C14" s="25"/>
      <c r="D14" s="40">
        <f>SUM(D15:D23)</f>
        <v>1967900</v>
      </c>
    </row>
    <row r="15" spans="1:4" ht="19.5" customHeight="1">
      <c r="A15" s="41" t="s">
        <v>35</v>
      </c>
      <c r="B15" s="42" t="s">
        <v>71</v>
      </c>
      <c r="C15" s="41" t="s">
        <v>72</v>
      </c>
      <c r="D15" s="43">
        <v>1600000</v>
      </c>
    </row>
    <row r="16" spans="1:4" ht="19.5" customHeight="1">
      <c r="A16" s="30" t="s">
        <v>36</v>
      </c>
      <c r="B16" s="31" t="s">
        <v>73</v>
      </c>
      <c r="C16" s="30" t="s">
        <v>72</v>
      </c>
      <c r="D16" s="33"/>
    </row>
    <row r="17" spans="1:4" ht="49.5" customHeight="1">
      <c r="A17" s="30" t="s">
        <v>37</v>
      </c>
      <c r="B17" s="44" t="s">
        <v>74</v>
      </c>
      <c r="C17" s="30" t="s">
        <v>75</v>
      </c>
      <c r="D17" s="33">
        <v>367900</v>
      </c>
    </row>
    <row r="18" spans="1:4" ht="19.5" customHeight="1">
      <c r="A18" s="30" t="s">
        <v>38</v>
      </c>
      <c r="B18" s="31" t="s">
        <v>76</v>
      </c>
      <c r="C18" s="30" t="s">
        <v>77</v>
      </c>
      <c r="D18" s="33" t="s">
        <v>23</v>
      </c>
    </row>
    <row r="19" spans="1:4" ht="19.5" customHeight="1">
      <c r="A19" s="30" t="s">
        <v>40</v>
      </c>
      <c r="B19" s="31" t="s">
        <v>78</v>
      </c>
      <c r="C19" s="30" t="s">
        <v>79</v>
      </c>
      <c r="D19" s="33"/>
    </row>
    <row r="20" spans="1:4" ht="19.5" customHeight="1">
      <c r="A20" s="30" t="s">
        <v>80</v>
      </c>
      <c r="B20" s="31" t="s">
        <v>81</v>
      </c>
      <c r="C20" s="30" t="s">
        <v>82</v>
      </c>
      <c r="D20" s="33"/>
    </row>
    <row r="21" spans="1:4" ht="19.5" customHeight="1">
      <c r="A21" s="30" t="s">
        <v>42</v>
      </c>
      <c r="B21" s="31" t="s">
        <v>83</v>
      </c>
      <c r="C21" s="30" t="s">
        <v>84</v>
      </c>
      <c r="D21" s="33"/>
    </row>
    <row r="22" spans="1:4" ht="19.5" customHeight="1">
      <c r="A22" s="30" t="s">
        <v>44</v>
      </c>
      <c r="B22" s="31" t="s">
        <v>85</v>
      </c>
      <c r="C22" s="30" t="s">
        <v>86</v>
      </c>
      <c r="D22" s="33"/>
    </row>
    <row r="23" spans="1:4" ht="19.5" customHeight="1" thickBot="1">
      <c r="A23" s="26" t="s">
        <v>45</v>
      </c>
      <c r="B23" s="27" t="s">
        <v>87</v>
      </c>
      <c r="C23" s="26" t="s">
        <v>88</v>
      </c>
      <c r="D23" s="29"/>
    </row>
    <row r="24" spans="1:4" ht="19.5" customHeight="1" thickBot="1">
      <c r="A24" s="127" t="s">
        <v>89</v>
      </c>
      <c r="B24" s="127"/>
      <c r="C24" s="25"/>
      <c r="D24" s="45">
        <f>SUM(D25:D32)</f>
        <v>1760000</v>
      </c>
    </row>
    <row r="25" spans="1:4" ht="19.5" customHeight="1">
      <c r="A25" s="46" t="s">
        <v>35</v>
      </c>
      <c r="B25" s="47" t="s">
        <v>90</v>
      </c>
      <c r="C25" s="46" t="s">
        <v>91</v>
      </c>
      <c r="D25" s="48">
        <v>1760000</v>
      </c>
    </row>
    <row r="26" spans="1:4" ht="19.5" customHeight="1">
      <c r="A26" s="30" t="s">
        <v>36</v>
      </c>
      <c r="B26" s="31" t="s">
        <v>92</v>
      </c>
      <c r="C26" s="30" t="s">
        <v>91</v>
      </c>
      <c r="D26" s="33"/>
    </row>
    <row r="27" spans="1:4" ht="49.5" customHeight="1">
      <c r="A27" s="30" t="s">
        <v>37</v>
      </c>
      <c r="B27" s="44" t="s">
        <v>93</v>
      </c>
      <c r="C27" s="30" t="s">
        <v>94</v>
      </c>
      <c r="D27" s="33"/>
    </row>
    <row r="28" spans="1:4" ht="19.5" customHeight="1">
      <c r="A28" s="30" t="s">
        <v>38</v>
      </c>
      <c r="B28" s="31" t="s">
        <v>95</v>
      </c>
      <c r="C28" s="30" t="s">
        <v>96</v>
      </c>
      <c r="D28" s="33"/>
    </row>
    <row r="29" spans="1:4" ht="19.5" customHeight="1">
      <c r="A29" s="30" t="s">
        <v>40</v>
      </c>
      <c r="B29" s="31" t="s">
        <v>97</v>
      </c>
      <c r="C29" s="30" t="s">
        <v>98</v>
      </c>
      <c r="D29" s="33"/>
    </row>
    <row r="30" spans="1:4" ht="19.5" customHeight="1">
      <c r="A30" s="30" t="s">
        <v>80</v>
      </c>
      <c r="B30" s="31" t="s">
        <v>99</v>
      </c>
      <c r="C30" s="30" t="s">
        <v>100</v>
      </c>
      <c r="D30" s="33"/>
    </row>
    <row r="31" spans="1:4" ht="19.5" customHeight="1">
      <c r="A31" s="30" t="s">
        <v>42</v>
      </c>
      <c r="B31" s="49" t="s">
        <v>101</v>
      </c>
      <c r="C31" s="50" t="s">
        <v>102</v>
      </c>
      <c r="D31" s="51"/>
    </row>
    <row r="32" spans="1:4" ht="19.5" customHeight="1" thickBot="1">
      <c r="A32" s="52" t="s">
        <v>44</v>
      </c>
      <c r="B32" s="53" t="s">
        <v>103</v>
      </c>
      <c r="C32" s="52" t="s">
        <v>104</v>
      </c>
      <c r="D32" s="53"/>
    </row>
    <row r="33" spans="1:4" ht="19.5" customHeight="1">
      <c r="A33" s="54"/>
      <c r="B33" s="7"/>
      <c r="C33" s="7"/>
      <c r="D33" s="7"/>
    </row>
    <row r="34" ht="12.75">
      <c r="A34" s="4"/>
    </row>
    <row r="35" spans="1:2" ht="14.25">
      <c r="A35" s="4" t="s">
        <v>105</v>
      </c>
      <c r="B35" s="3" t="s">
        <v>106</v>
      </c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sheetProtection/>
  <mergeCells count="4">
    <mergeCell ref="A24:B24"/>
    <mergeCell ref="A1:D1"/>
    <mergeCell ref="A2:D2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4
do uchwały Rady Gminy 
nr XXVIII/233/2013
z dnia 1 marca 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2013-03-07T10:48:34Z</cp:lastPrinted>
  <dcterms:created xsi:type="dcterms:W3CDTF">2011-12-13T08:16:47Z</dcterms:created>
  <dcterms:modified xsi:type="dcterms:W3CDTF">2013-03-07T10:48:52Z</dcterms:modified>
  <cp:category/>
  <cp:version/>
  <cp:contentType/>
  <cp:contentStatus/>
</cp:coreProperties>
</file>