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446" activeTab="4"/>
  </bookViews>
  <sheets>
    <sheet name="3" sheetId="1" r:id="rId1"/>
    <sheet name="4" sheetId="2" r:id="rId2"/>
    <sheet name="5" sheetId="3" r:id="rId3"/>
    <sheet name="6" sheetId="4" r:id="rId4"/>
    <sheet name="7" sheetId="5" r:id="rId5"/>
  </sheets>
  <definedNames/>
  <calcPr fullCalcOnLoad="1"/>
</workbook>
</file>

<file path=xl/sharedStrings.xml><?xml version="1.0" encoding="utf-8"?>
<sst xmlns="http://schemas.openxmlformats.org/spreadsheetml/2006/main" count="382" uniqueCount="218">
  <si>
    <t>Dział</t>
  </si>
  <si>
    <t>Rozdział</t>
  </si>
  <si>
    <t>§</t>
  </si>
  <si>
    <t>Treść</t>
  </si>
  <si>
    <t>010</t>
  </si>
  <si>
    <t>01010</t>
  </si>
  <si>
    <t>01095</t>
  </si>
  <si>
    <t>600</t>
  </si>
  <si>
    <t>60016</t>
  </si>
  <si>
    <t>700</t>
  </si>
  <si>
    <t>70005</t>
  </si>
  <si>
    <t>754</t>
  </si>
  <si>
    <t>75412</t>
  </si>
  <si>
    <t>801</t>
  </si>
  <si>
    <t>80101</t>
  </si>
  <si>
    <t>900</t>
  </si>
  <si>
    <t>90001</t>
  </si>
  <si>
    <t>90019</t>
  </si>
  <si>
    <t>921</t>
  </si>
  <si>
    <t>92109</t>
  </si>
  <si>
    <t>w złotych</t>
  </si>
  <si>
    <t>§*</t>
  </si>
  <si>
    <t>w tym:</t>
  </si>
  <si>
    <t>z tego:</t>
  </si>
  <si>
    <t>6050</t>
  </si>
  <si>
    <t>6059</t>
  </si>
  <si>
    <t>4110</t>
  </si>
  <si>
    <t>4120</t>
  </si>
  <si>
    <t>4170</t>
  </si>
  <si>
    <t>4210</t>
  </si>
  <si>
    <t>4300</t>
  </si>
  <si>
    <t>4430</t>
  </si>
  <si>
    <t>6060</t>
  </si>
  <si>
    <t>3030</t>
  </si>
  <si>
    <t>3020</t>
  </si>
  <si>
    <t>4410</t>
  </si>
  <si>
    <t>90002</t>
  </si>
  <si>
    <t>90015</t>
  </si>
  <si>
    <t>90095</t>
  </si>
  <si>
    <t>926</t>
  </si>
  <si>
    <t>Zadania inwestycyjne (roczne i wieloletnie) przewidziane do realizacji w 2011 r.</t>
  </si>
  <si>
    <t>Lp.</t>
  </si>
  <si>
    <t>Rozdz.</t>
  </si>
  <si>
    <t>§**</t>
  </si>
  <si>
    <t>Nazwa zadania inwestycyjnego</t>
  </si>
  <si>
    <t>Planowane wydatki inwestycyjne wieloletnie przewidziane do realizacji w 2011 -2019(zgodnie z zał.nr 3 WPF).</t>
  </si>
  <si>
    <t>Planowane wydatki</t>
  </si>
  <si>
    <t>Jednostka organizacyjna realizująca zadanie lub koordynująca program</t>
  </si>
  <si>
    <t>rok budżetowy 2011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</si>
  <si>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</si>
  <si>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</si>
  <si>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</si>
  <si>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</si>
  <si>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</si>
  <si>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</si>
  <si>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2.</t>
  </si>
  <si>
    <t>Remont i modernizacja drogi gminnej Nr 168014N Maradki-Borowski Las-Borowe</t>
  </si>
  <si>
    <t>3.</t>
  </si>
  <si>
    <t>4.</t>
  </si>
  <si>
    <t>5.</t>
  </si>
  <si>
    <t>Budowa sali gimnastycznej przy Zespole Szkół Zyndaki 2</t>
  </si>
  <si>
    <t xml:space="preserve">90001  </t>
  </si>
  <si>
    <t>6059 6057</t>
  </si>
  <si>
    <t xml:space="preserve">Budowa Kanalizacji sanitarnej w miejscowościach Kozłowo i  Rozogi </t>
  </si>
  <si>
    <t>7.</t>
  </si>
  <si>
    <t xml:space="preserve">6059 </t>
  </si>
  <si>
    <t>Budowa kanalizacji sanitarnej w miejscowości  Pustniki</t>
  </si>
  <si>
    <t>8.</t>
  </si>
  <si>
    <t>Udział w budowie Zakładu Unieszkodliwiania Odpadów w Olsztynie</t>
  </si>
  <si>
    <t>9.</t>
  </si>
  <si>
    <t>zakup pojemników do segregacji odpadów</t>
  </si>
  <si>
    <t>10.</t>
  </si>
  <si>
    <t>Wodociąg Surmówka Szelągówka (2 lata)</t>
  </si>
  <si>
    <t>11.</t>
  </si>
  <si>
    <t xml:space="preserve">Wodociąg Borowski Las </t>
  </si>
  <si>
    <t>12.</t>
  </si>
  <si>
    <t xml:space="preserve">Wymiana sieci wodociągowej w Sorkwitach </t>
  </si>
  <si>
    <t>13.</t>
  </si>
  <si>
    <t>Wodociąg Stama -Młynik</t>
  </si>
  <si>
    <t>Budowa przyłącza wodociągowego Warpuny-Burszewo</t>
  </si>
  <si>
    <t>Budowa przyłącza wodociągowego Gizewo</t>
  </si>
  <si>
    <t xml:space="preserve">Budowa kanalizacji sanitarnej w miejscowości  Borowe </t>
  </si>
  <si>
    <t>Zakup gruntu pod przepompownie w Kozłowie</t>
  </si>
  <si>
    <t>Wykonanie przyłącza energetycznego na placu zabaw w Warpunach</t>
  </si>
  <si>
    <t>Zakup urządzeń na plac zabaw i do świetlicy wiejskiej w Burszewie</t>
  </si>
  <si>
    <t>Zakup urządzeń  do świetlicy wiejskiej w Choszczewie</t>
  </si>
  <si>
    <t>Zakup urządzeń na plac zabaw i do świetlicy wiejskiej w Gizewie</t>
  </si>
  <si>
    <t>Zakup pługa wirnikowego do odśnieżania dla miejsc.Jełmuń</t>
  </si>
  <si>
    <t>Zakup urządzeń na plac zabaw  w Kozłowie</t>
  </si>
  <si>
    <t>Zakup urządzeń  do świetlicy wiejskiej w Maradkach</t>
  </si>
  <si>
    <t>Zakup urządzeń na plac zabaw  w Kozarku Wielkim</t>
  </si>
  <si>
    <t>Zakup urządzeń na plac zabaw  w miejscowości Pustniki</t>
  </si>
  <si>
    <t>Zakup urządzeń na plac zabaw  w Rozogach</t>
  </si>
  <si>
    <t>Zakup urządzeń na plac zabaw  w Sorkwitach</t>
  </si>
  <si>
    <t>Zakup urządzeń na plac zabaw  w miejscowości Stama</t>
  </si>
  <si>
    <t>Zakup urządzeń na plac zabaw  w miejscowości Surmówka</t>
  </si>
  <si>
    <t>Zakup urządzeń na plac zabaw  w Szymanowie</t>
  </si>
  <si>
    <t>Zakup urządzeń na plac zabaw  w Warpunach</t>
  </si>
  <si>
    <t>Zakup urządzeń na plac zabaw  w Zyndakach</t>
  </si>
  <si>
    <t>Modernizacja świetlicy wiejskiej w Pustnikach</t>
  </si>
  <si>
    <t>Budowa świetlicy St.Gieląd</t>
  </si>
  <si>
    <t>Budowa świetlicy w Rybnie</t>
  </si>
  <si>
    <t>6059                                  6057</t>
  </si>
  <si>
    <t>Remont i modernizacja oraz doposażenie świetlicy wiejskiej w Warpunach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</si>
  <si>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</si>
  <si>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</si>
  <si>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</si>
  <si>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</si>
  <si>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</si>
  <si>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</si>
  <si>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</si>
  <si>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</si>
  <si>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</si>
  <si>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</si>
  <si>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</si>
  <si>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</si>
  <si>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</si>
  <si>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</si>
  <si>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</si>
  <si>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</si>
  <si>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</si>
  <si>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</si>
  <si>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</si>
  <si>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</si>
  <si>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</si>
  <si>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</si>
  <si>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</si>
  <si>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</si>
  <si>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</si>
  <si>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</si>
  <si>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</si>
  <si>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</si>
  <si>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</si>
  <si>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</si>
  <si>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</si>
  <si>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</si>
  <si>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</si>
  <si>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6.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</si>
  <si>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</si>
  <si>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</si>
  <si>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</si>
  <si>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</si>
  <si>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</si>
  <si>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</si>
  <si>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</si>
  <si>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</si>
  <si>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</si>
  <si>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</si>
  <si>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</si>
  <si>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</si>
  <si>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</si>
  <si>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</si>
  <si>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</si>
  <si>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</si>
  <si>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</si>
  <si>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</si>
  <si>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</si>
  <si>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</si>
  <si>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</si>
  <si>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</si>
  <si>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</si>
  <si>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</si>
  <si>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</si>
  <si>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</si>
  <si>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Nazwa zadania/podmiotu</t>
  </si>
  <si>
    <t>kwota dotacji</t>
  </si>
  <si>
    <t>przedmiotowej</t>
  </si>
  <si>
    <t>podmiotowej</t>
  </si>
  <si>
    <t>celowej</t>
  </si>
  <si>
    <t xml:space="preserve">A.Dotacje dla podmiotów należących do sektora finansów publicznych  </t>
  </si>
  <si>
    <t>Wywóz nieczystości stałych  SM-110 (  (1450szt x8,20zł=11 890zł),             KP-7 -     (30szt x222,50=6 675 zł)</t>
  </si>
  <si>
    <t>Wykaszanie terenów zielonych 30 h x 70 zł</t>
  </si>
  <si>
    <t xml:space="preserve">Biblioteki </t>
  </si>
  <si>
    <t>Rozwijanie kutury i sportu poprzez upowszechnianie wśród dzieci i młodzieży sportów masowych ,gier zespołowych , rozgrywki piłki nożnej , pomoc w szkoleniu  sportowym dzieci i młodzieży .Organizacja iprez sportowych: rozgrywki piłki nożnej, zakup sprzętu(piłki,buty,siatki na boiska,stroje,zakup nagród i dyplomów ubezpieczenie zawodników opłaty transportu,utrzymanie boisk sportowych(koszenie trawy,nawadnianie).</t>
  </si>
  <si>
    <t>Razem:</t>
  </si>
  <si>
    <t>B.Dotacje dla podmiotów niezaliczanych do sektora finansów publicznych</t>
  </si>
  <si>
    <t>Przedszkole w Sorkwitach</t>
  </si>
  <si>
    <t>Przedszkole w w Warpunach</t>
  </si>
  <si>
    <t>Przedszkole w Rozogach</t>
  </si>
  <si>
    <t>Punkt Przedszkolny w Zyndakach</t>
  </si>
  <si>
    <t>Wspieranie działań na rzecz osób, szczególnie dzieci i młodzieży szkolnej  zagrożonych wykluczeniem społecznym , poprzez organizację czasu wolnego i organizację imprez rekreacyjno-szkoleniowych</t>
  </si>
  <si>
    <t>Ogółem A+B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</si>
  <si>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</si>
  <si>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Plan przychodów i kosztów samorządowych zakładów budżetowych na 2011 r.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</si>
  <si>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</si>
  <si>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</si>
  <si>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</si>
  <si>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</si>
  <si>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</si>
  <si>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</si>
  <si>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 wpłata do budżetu</t>
  </si>
  <si>
    <t>dotacje z budżetu</t>
  </si>
  <si>
    <t xml:space="preserve">§ 2650 </t>
  </si>
  <si>
    <t>§ 6210</t>
  </si>
  <si>
    <t>Samorządowe zakłady budżetowe</t>
  </si>
  <si>
    <t xml:space="preserve">1. Zakład Gospodarki Komunalnej i Mieszkaniowej w Warpunach </t>
  </si>
  <si>
    <t>Dochody i wydatki związane z realizacją zadań z zakresu administracji rządowej i innych zadań zleconych odrębnymi ustawami w 2011 r.</t>
  </si>
  <si>
    <t xml:space="preserve"> Przychody i rozchody budżetu w 2011 r.</t>
  </si>
  <si>
    <t>Zestawienie planowanych kwot dotacji udzielanych z budżetu jst, realizowanych przez podmioty należące i nienależące do sektora finansów publicznych w 2011 r.</t>
  </si>
  <si>
    <t>Budowa ogrodzenia Cmentarza w Rybnie</t>
  </si>
  <si>
    <t>Zakup wody od ZWiK w Mrągowie 13 160m3x0,34zł</t>
  </si>
  <si>
    <t>Utrzymanie zimowe dróg 896,6 h x 80 zł</t>
  </si>
  <si>
    <t>2011 r.</t>
  </si>
  <si>
    <t>Modernizacja ul.Bocznej w Rybnie</t>
  </si>
  <si>
    <t>75056</t>
  </si>
  <si>
    <t>75109</t>
  </si>
  <si>
    <t>Zakup pompy wodociągowej do Hydroforni Miłuki</t>
  </si>
  <si>
    <t>Budowa świetlicy w Szymanowie</t>
  </si>
  <si>
    <t>GOK</t>
  </si>
  <si>
    <t xml:space="preserve">Wykonanie przyłącza wodociągowego w Jędrychowie </t>
  </si>
  <si>
    <t xml:space="preserve">Remonty dróg 29,681km x 2530 zł </t>
  </si>
  <si>
    <t>75108</t>
  </si>
  <si>
    <t xml:space="preserve">Zakup pieca C.O.- Ośrodek Zdrowia w Rybnie </t>
  </si>
  <si>
    <t>Zakup nożyc hydraulicznych do OSP Rybno</t>
  </si>
  <si>
    <t>Zakup  2 pił łancuchowych  do OSP Rybno</t>
  </si>
  <si>
    <t>Zakup pilarki STHIL do cięcia stali i metalu  do OSP Rybno</t>
  </si>
  <si>
    <t>Zakup i montaż pieca C.O w Zespole Szkół w Warpunach</t>
  </si>
  <si>
    <t>Zakup i montaż pieca C.O w Szkole Podstawowej w Sorkwitach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</si>
</sst>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b/>
      <sz val="13"/>
      <name val="Arial CE"/>
      <family val="2"/>
    </font>
    <font>
      <i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ashed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ashed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 wrapText="1"/>
    </xf>
    <xf numFmtId="4" fontId="0" fillId="0" borderId="16" xfId="0" applyNumberFormat="1" applyBorder="1" applyAlignment="1">
      <alignment/>
    </xf>
    <xf numFmtId="4" fontId="0" fillId="0" borderId="13" xfId="0" applyNumberFormat="1" applyBorder="1" applyAlignment="1">
      <alignment wrapText="1"/>
    </xf>
    <xf numFmtId="4" fontId="0" fillId="0" borderId="17" xfId="0" applyNumberFormat="1" applyBorder="1" applyAlignment="1">
      <alignment/>
    </xf>
    <xf numFmtId="4" fontId="0" fillId="0" borderId="13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 wrapText="1"/>
    </xf>
    <xf numFmtId="4" fontId="0" fillId="0" borderId="20" xfId="0" applyNumberFormat="1" applyBorder="1" applyAlignment="1">
      <alignment vertical="center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1" fillId="0" borderId="13" xfId="0" applyNumberFormat="1" applyFont="1" applyBorder="1" applyAlignment="1">
      <alignment horizontal="left" wrapText="1"/>
    </xf>
    <xf numFmtId="4" fontId="0" fillId="0" borderId="22" xfId="0" applyNumberFormat="1" applyFont="1" applyBorder="1" applyAlignment="1">
      <alignment wrapText="1"/>
    </xf>
    <xf numFmtId="0" fontId="23" fillId="0" borderId="23" xfId="0" applyFont="1" applyBorder="1" applyAlignment="1">
      <alignment horizontal="center" vertical="center"/>
    </xf>
    <xf numFmtId="4" fontId="23" fillId="0" borderId="2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horizontal="right" vertical="center"/>
    </xf>
    <xf numFmtId="49" fontId="24" fillId="0" borderId="14" xfId="0" applyNumberFormat="1" applyFont="1" applyBorder="1" applyAlignment="1">
      <alignment vertical="center"/>
    </xf>
    <xf numFmtId="49" fontId="24" fillId="0" borderId="11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" fontId="0" fillId="0" borderId="23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49" fontId="23" fillId="0" borderId="23" xfId="0" applyNumberFormat="1" applyFont="1" applyBorder="1" applyAlignment="1">
      <alignment vertical="center"/>
    </xf>
    <xf numFmtId="49" fontId="24" fillId="0" borderId="19" xfId="0" applyNumberFormat="1" applyFont="1" applyBorder="1" applyAlignment="1">
      <alignment vertical="center"/>
    </xf>
    <xf numFmtId="49" fontId="24" fillId="0" borderId="23" xfId="0" applyNumberFormat="1" applyFont="1" applyBorder="1" applyAlignment="1">
      <alignment vertical="center"/>
    </xf>
    <xf numFmtId="2" fontId="24" fillId="0" borderId="11" xfId="0" applyNumberFormat="1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2" fontId="23" fillId="0" borderId="23" xfId="0" applyNumberFormat="1" applyFont="1" applyBorder="1" applyAlignment="1">
      <alignment vertical="center"/>
    </xf>
    <xf numFmtId="49" fontId="24" fillId="0" borderId="24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2" fontId="24" fillId="0" borderId="23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" fontId="23" fillId="0" borderId="1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20" fillId="20" borderId="25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vertical="center"/>
    </xf>
    <xf numFmtId="0" fontId="20" fillId="20" borderId="25" xfId="0" applyFont="1" applyFill="1" applyBorder="1" applyAlignment="1">
      <alignment vertical="center"/>
    </xf>
    <xf numFmtId="0" fontId="1" fillId="20" borderId="25" xfId="0" applyFont="1" applyFill="1" applyBorder="1" applyAlignment="1">
      <alignment horizontal="center" vertical="center"/>
    </xf>
    <xf numFmtId="4" fontId="1" fillId="20" borderId="25" xfId="0" applyNumberFormat="1" applyFont="1" applyFill="1" applyBorder="1" applyAlignment="1">
      <alignment vertical="center"/>
    </xf>
    <xf numFmtId="4" fontId="0" fillId="0" borderId="28" xfId="0" applyNumberForma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4" fontId="0" fillId="0" borderId="34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0" fontId="0" fillId="0" borderId="35" xfId="0" applyFont="1" applyBorder="1" applyAlignment="1">
      <alignment/>
    </xf>
    <xf numFmtId="49" fontId="0" fillId="0" borderId="23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0" xfId="85">
      <alignment/>
      <protection/>
    </xf>
    <xf numFmtId="0" fontId="26" fillId="0" borderId="0" xfId="85" applyFont="1" applyAlignment="1">
      <alignment horizontal="center" vertical="center"/>
      <protection/>
    </xf>
    <xf numFmtId="0" fontId="0" fillId="0" borderId="0" xfId="85" applyAlignment="1">
      <alignment vertical="center"/>
      <protection/>
    </xf>
    <xf numFmtId="0" fontId="27" fillId="0" borderId="0" xfId="85" applyFont="1" applyAlignment="1">
      <alignment horizontal="right" vertical="top"/>
      <protection/>
    </xf>
    <xf numFmtId="0" fontId="23" fillId="20" borderId="11" xfId="85" applyFont="1" applyFill="1" applyBorder="1" applyAlignment="1">
      <alignment horizontal="center" vertical="center" wrapText="1"/>
      <protection/>
    </xf>
    <xf numFmtId="0" fontId="22" fillId="0" borderId="11" xfId="85" applyFont="1" applyBorder="1" applyAlignment="1">
      <alignment horizontal="center" vertical="center"/>
      <protection/>
    </xf>
    <xf numFmtId="0" fontId="0" fillId="0" borderId="34" xfId="85" applyFont="1" applyBorder="1" applyAlignment="1">
      <alignment horizontal="center" vertical="center"/>
      <protection/>
    </xf>
    <xf numFmtId="0" fontId="0" fillId="0" borderId="34" xfId="85" applyFont="1" applyBorder="1" applyAlignment="1">
      <alignment vertical="center"/>
      <protection/>
    </xf>
    <xf numFmtId="4" fontId="0" fillId="0" borderId="34" xfId="85" applyNumberFormat="1" applyFont="1" applyBorder="1" applyAlignment="1">
      <alignment vertical="center"/>
      <protection/>
    </xf>
    <xf numFmtId="0" fontId="0" fillId="0" borderId="12" xfId="85" applyBorder="1" applyAlignment="1">
      <alignment horizontal="center" vertical="center"/>
      <protection/>
    </xf>
    <xf numFmtId="0" fontId="0" fillId="0" borderId="12" xfId="85" applyFont="1" applyBorder="1" applyAlignment="1">
      <alignment horizontal="left" vertical="center" indent="1"/>
      <protection/>
    </xf>
    <xf numFmtId="4" fontId="0" fillId="0" borderId="12" xfId="85" applyNumberFormat="1" applyBorder="1" applyAlignment="1">
      <alignment vertical="center"/>
      <protection/>
    </xf>
    <xf numFmtId="0" fontId="0" fillId="0" borderId="12" xfId="85" applyFont="1" applyBorder="1" applyAlignment="1">
      <alignment horizontal="left" vertical="center" wrapText="1" indent="2"/>
      <protection/>
    </xf>
    <xf numFmtId="0" fontId="0" fillId="0" borderId="12" xfId="85" applyFont="1" applyBorder="1" applyAlignment="1">
      <alignment horizontal="left" vertical="center" indent="2"/>
      <protection/>
    </xf>
    <xf numFmtId="0" fontId="0" fillId="0" borderId="36" xfId="85" applyBorder="1" applyAlignment="1">
      <alignment horizontal="center" vertical="center"/>
      <protection/>
    </xf>
    <xf numFmtId="0" fontId="0" fillId="0" borderId="36" xfId="85" applyFont="1" applyBorder="1" applyAlignment="1">
      <alignment horizontal="left" vertical="center" indent="2"/>
      <protection/>
    </xf>
    <xf numFmtId="4" fontId="0" fillId="0" borderId="36" xfId="85" applyNumberFormat="1" applyBorder="1" applyAlignment="1">
      <alignment vertical="center"/>
      <protection/>
    </xf>
    <xf numFmtId="4" fontId="23" fillId="0" borderId="11" xfId="85" applyNumberFormat="1" applyFont="1" applyBorder="1" applyAlignment="1">
      <alignment vertical="center"/>
      <protection/>
    </xf>
    <xf numFmtId="0" fontId="23" fillId="0" borderId="0" xfId="85" applyFont="1">
      <alignment/>
      <protection/>
    </xf>
    <xf numFmtId="0" fontId="33" fillId="0" borderId="0" xfId="85" applyFont="1">
      <alignment/>
      <protection/>
    </xf>
    <xf numFmtId="4" fontId="0" fillId="0" borderId="37" xfId="0" applyNumberFormat="1" applyBorder="1" applyAlignment="1">
      <alignment/>
    </xf>
    <xf numFmtId="4" fontId="0" fillId="0" borderId="22" xfId="0" applyNumberFormat="1" applyBorder="1" applyAlignment="1">
      <alignment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11" xfId="0" applyNumberForma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0" fillId="20" borderId="3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vertical="center" wrapText="1"/>
    </xf>
    <xf numFmtId="4" fontId="0" fillId="0" borderId="40" xfId="0" applyNumberFormat="1" applyBorder="1" applyAlignment="1">
      <alignment/>
    </xf>
    <xf numFmtId="0" fontId="1" fillId="0" borderId="35" xfId="0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49" fontId="0" fillId="0" borderId="41" xfId="0" applyNumberFormat="1" applyFont="1" applyBorder="1" applyAlignment="1">
      <alignment vertical="center"/>
    </xf>
    <xf numFmtId="4" fontId="0" fillId="0" borderId="41" xfId="0" applyNumberFormat="1" applyFont="1" applyBorder="1" applyAlignment="1">
      <alignment wrapText="1"/>
    </xf>
    <xf numFmtId="4" fontId="0" fillId="0" borderId="41" xfId="0" applyNumberFormat="1" applyBorder="1" applyAlignment="1">
      <alignment/>
    </xf>
    <xf numFmtId="4" fontId="0" fillId="0" borderId="41" xfId="0" applyNumberFormat="1" applyBorder="1" applyAlignment="1">
      <alignment wrapText="1"/>
    </xf>
    <xf numFmtId="4" fontId="0" fillId="0" borderId="42" xfId="0" applyNumberFormat="1" applyBorder="1" applyAlignment="1">
      <alignment/>
    </xf>
    <xf numFmtId="4" fontId="0" fillId="0" borderId="43" xfId="0" applyNumberFormat="1" applyFont="1" applyBorder="1" applyAlignment="1">
      <alignment wrapText="1"/>
    </xf>
    <xf numFmtId="4" fontId="0" fillId="0" borderId="44" xfId="0" applyNumberFormat="1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0" fillId="0" borderId="45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48" xfId="0" applyNumberFormat="1" applyFont="1" applyBorder="1" applyAlignment="1">
      <alignment wrapText="1"/>
    </xf>
    <xf numFmtId="4" fontId="0" fillId="0" borderId="49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50" xfId="0" applyNumberFormat="1" applyBorder="1" applyAlignment="1">
      <alignment wrapText="1"/>
    </xf>
    <xf numFmtId="4" fontId="0" fillId="0" borderId="51" xfId="0" applyNumberFormat="1" applyBorder="1" applyAlignment="1">
      <alignment/>
    </xf>
    <xf numFmtId="4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vertical="center" wrapText="1"/>
    </xf>
    <xf numFmtId="49" fontId="0" fillId="0" borderId="41" xfId="0" applyNumberForma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0" fillId="0" borderId="48" xfId="0" applyNumberFormat="1" applyBorder="1" applyAlignment="1">
      <alignment vertical="center"/>
    </xf>
    <xf numFmtId="4" fontId="0" fillId="0" borderId="49" xfId="0" applyNumberFormat="1" applyBorder="1" applyAlignment="1">
      <alignment vertical="center"/>
    </xf>
    <xf numFmtId="4" fontId="0" fillId="0" borderId="50" xfId="0" applyNumberFormat="1" applyBorder="1" applyAlignment="1">
      <alignment/>
    </xf>
    <xf numFmtId="4" fontId="0" fillId="0" borderId="48" xfId="0" applyNumberFormat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4" fontId="0" fillId="0" borderId="53" xfId="0" applyNumberFormat="1" applyBorder="1" applyAlignment="1">
      <alignment/>
    </xf>
    <xf numFmtId="0" fontId="20" fillId="20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/>
    </xf>
    <xf numFmtId="0" fontId="20" fillId="20" borderId="54" xfId="0" applyFont="1" applyFill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right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11" xfId="85" applyFont="1" applyBorder="1" applyAlignment="1">
      <alignment horizontal="center" vertical="center"/>
      <protection/>
    </xf>
    <xf numFmtId="0" fontId="23" fillId="20" borderId="11" xfId="85" applyFont="1" applyFill="1" applyBorder="1" applyAlignment="1">
      <alignment horizontal="center" vertical="center" wrapText="1"/>
      <protection/>
    </xf>
    <xf numFmtId="0" fontId="23" fillId="20" borderId="23" xfId="85" applyFont="1" applyFill="1" applyBorder="1" applyAlignment="1">
      <alignment horizontal="center" vertical="center" wrapText="1"/>
      <protection/>
    </xf>
    <xf numFmtId="0" fontId="32" fillId="0" borderId="0" xfId="85" applyFont="1" applyBorder="1" applyAlignment="1">
      <alignment horizontal="center" vertical="center"/>
      <protection/>
    </xf>
    <xf numFmtId="0" fontId="23" fillId="20" borderId="11" xfId="85" applyFont="1" applyFill="1" applyBorder="1" applyAlignment="1">
      <alignment horizontal="center" vertical="center"/>
      <protection/>
    </xf>
  </cellXfs>
  <cellStyles count="89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Komórka połączona" xfId="71"/>
    <cellStyle name="Komórka połączona 1" xfId="72"/>
    <cellStyle name="Komórka zaznaczona" xfId="73"/>
    <cellStyle name="Komórka zaznaczona 1" xfId="74"/>
    <cellStyle name="Nagłówek 1" xfId="75"/>
    <cellStyle name="Nagłówek 1 1" xfId="76"/>
    <cellStyle name="Nagłówek 2" xfId="77"/>
    <cellStyle name="Nagłówek 2 1" xfId="78"/>
    <cellStyle name="Nagłówek 3" xfId="79"/>
    <cellStyle name="Nagłówek 3 1" xfId="80"/>
    <cellStyle name="Nagłówek 4" xfId="81"/>
    <cellStyle name="Nagłówek 4 1" xfId="82"/>
    <cellStyle name="Neutralne" xfId="83"/>
    <cellStyle name="Neutralne 1" xfId="84"/>
    <cellStyle name="Normalny_11" xfId="85"/>
    <cellStyle name="Obliczenia" xfId="86"/>
    <cellStyle name="Obliczenia 1" xfId="87"/>
    <cellStyle name="Percent" xfId="88"/>
    <cellStyle name="Suma" xfId="89"/>
    <cellStyle name="Suma 1" xfId="90"/>
    <cellStyle name="Tekst objaśnienia" xfId="91"/>
    <cellStyle name="Tekst objaśnienia 1" xfId="92"/>
    <cellStyle name="Tekst ostrzeżenia" xfId="93"/>
    <cellStyle name="Tekst ostrzeżenia 1" xfId="94"/>
    <cellStyle name="Tytuł" xfId="95"/>
    <cellStyle name="Tytuł 1" xfId="96"/>
    <cellStyle name="Uwaga" xfId="97"/>
    <cellStyle name="Uwaga 1" xfId="98"/>
    <cellStyle name="Currency" xfId="99"/>
    <cellStyle name="Currency [0]" xfId="100"/>
    <cellStyle name="Złe" xfId="101"/>
    <cellStyle name="Złe 1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67"/>
  <sheetViews>
    <sheetView zoomScalePageLayoutView="0" workbookViewId="0" topLeftCell="C37">
      <selection activeCell="A1" sqref="A1:L1"/>
    </sheetView>
  </sheetViews>
  <sheetFormatPr defaultColWidth="9.00390625" defaultRowHeight="12.75"/>
  <cols>
    <col min="1" max="1" width="5.625" style="6" customWidth="1"/>
    <col min="2" max="2" width="5.125" style="6" customWidth="1"/>
    <col min="3" max="3" width="6.25390625" style="6" customWidth="1"/>
    <col min="4" max="4" width="5.875" style="6" customWidth="1"/>
    <col min="5" max="5" width="28.125" style="6" customWidth="1"/>
    <col min="6" max="6" width="14.125" style="6" customWidth="1"/>
    <col min="7" max="7" width="12.75390625" style="6" customWidth="1"/>
    <col min="8" max="8" width="11.75390625" style="6" customWidth="1"/>
    <col min="9" max="10" width="10.125" style="6" customWidth="1"/>
    <col min="11" max="11" width="12.625" style="6" customWidth="1"/>
    <col min="12" max="12" width="16.75390625" style="6" customWidth="1"/>
    <col min="13" max="13" width="9.125" style="10" customWidth="1"/>
    <col min="14" max="16384" width="9.125" style="6" customWidth="1"/>
  </cols>
  <sheetData>
    <row r="1" spans="1:12" ht="17.25" customHeight="1">
      <c r="A1" s="206" t="s">
        <v>40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2" t="s">
        <v>20</v>
      </c>
    </row>
    <row r="3" spans="1:12" ht="10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10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ht="10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0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3" s="8" customFormat="1" ht="19.5" customHeight="1">
      <c r="A7" s="207" t="s">
        <v>41</v>
      </c>
      <c r="B7" s="207" t="s">
        <v>0</v>
      </c>
      <c r="C7" s="207" t="s">
        <v>42</v>
      </c>
      <c r="D7" s="207" t="s">
        <v>43</v>
      </c>
      <c r="E7" s="205" t="s">
        <v>44</v>
      </c>
      <c r="F7" s="205" t="s">
        <v>45</v>
      </c>
      <c r="G7" s="205" t="s">
        <v>46</v>
      </c>
      <c r="H7" s="205"/>
      <c r="I7" s="205"/>
      <c r="J7" s="205"/>
      <c r="K7" s="205"/>
      <c r="L7" s="208" t="s">
        <v>47</v>
      </c>
      <c r="M7" s="13"/>
    </row>
    <row r="8" spans="1:13" s="8" customFormat="1" ht="19.5" customHeight="1">
      <c r="A8" s="207"/>
      <c r="B8" s="207"/>
      <c r="C8" s="207"/>
      <c r="D8" s="207"/>
      <c r="E8" s="205"/>
      <c r="F8" s="205"/>
      <c r="G8" s="205" t="s">
        <v>48</v>
      </c>
      <c r="H8" s="205" t="s">
        <v>49</v>
      </c>
      <c r="I8" s="205"/>
      <c r="J8" s="205"/>
      <c r="K8" s="205"/>
      <c r="L8" s="208"/>
      <c r="M8" s="13"/>
    </row>
    <row r="9" spans="1:13" s="8" customFormat="1" ht="29.25" customHeight="1">
      <c r="A9" s="207"/>
      <c r="B9" s="207"/>
      <c r="C9" s="207"/>
      <c r="D9" s="207"/>
      <c r="E9" s="205"/>
      <c r="F9" s="205"/>
      <c r="G9" s="205"/>
      <c r="H9" s="205" t="s">
        <v>50</v>
      </c>
      <c r="I9" s="205" t="s">
        <v>51</v>
      </c>
      <c r="J9" s="205" t="s">
        <v>52</v>
      </c>
      <c r="K9" s="205" t="s">
        <v>53</v>
      </c>
      <c r="L9" s="208"/>
      <c r="M9" s="13"/>
    </row>
    <row r="10" spans="1:13" s="8" customFormat="1" ht="19.5" customHeight="1">
      <c r="A10" s="207"/>
      <c r="B10" s="207"/>
      <c r="C10" s="207"/>
      <c r="D10" s="207"/>
      <c r="E10" s="205"/>
      <c r="F10" s="205"/>
      <c r="G10" s="205"/>
      <c r="H10" s="205"/>
      <c r="I10" s="205"/>
      <c r="J10" s="205"/>
      <c r="K10" s="205"/>
      <c r="L10" s="208"/>
      <c r="M10" s="13"/>
    </row>
    <row r="11" spans="1:13" s="8" customFormat="1" ht="27.75" customHeight="1">
      <c r="A11" s="207"/>
      <c r="B11" s="207"/>
      <c r="C11" s="207"/>
      <c r="D11" s="207"/>
      <c r="E11" s="205"/>
      <c r="F11" s="205"/>
      <c r="G11" s="205"/>
      <c r="H11" s="205"/>
      <c r="I11" s="205"/>
      <c r="J11" s="205"/>
      <c r="K11" s="205"/>
      <c r="L11" s="208"/>
      <c r="M11" s="13"/>
    </row>
    <row r="12" spans="1:13" ht="7.5" customHeight="1">
      <c r="A12" s="2">
        <v>1</v>
      </c>
      <c r="B12" s="3">
        <v>2</v>
      </c>
      <c r="C12" s="3">
        <v>3</v>
      </c>
      <c r="D12" s="3">
        <v>4</v>
      </c>
      <c r="E12" s="3">
        <v>5</v>
      </c>
      <c r="F12" s="2"/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13"/>
    </row>
    <row r="13" spans="1:13" ht="7.5" customHeight="1">
      <c r="A13" s="184"/>
      <c r="B13" s="184"/>
      <c r="C13" s="184"/>
      <c r="D13" s="184"/>
      <c r="E13" s="185"/>
      <c r="F13" s="186"/>
      <c r="G13" s="186"/>
      <c r="H13" s="186"/>
      <c r="I13" s="186"/>
      <c r="J13" s="187"/>
      <c r="K13" s="186"/>
      <c r="L13" s="187"/>
      <c r="M13" s="13"/>
    </row>
    <row r="14" spans="1:12" ht="44.25" customHeight="1">
      <c r="A14" s="195">
        <v>1</v>
      </c>
      <c r="B14" s="196" t="s">
        <v>4</v>
      </c>
      <c r="C14" s="196" t="s">
        <v>5</v>
      </c>
      <c r="D14" s="196">
        <v>6060</v>
      </c>
      <c r="E14" s="196" t="s">
        <v>206</v>
      </c>
      <c r="F14" s="194"/>
      <c r="G14" s="194">
        <v>10843.68</v>
      </c>
      <c r="H14" s="194">
        <v>10843.68</v>
      </c>
      <c r="I14" s="194"/>
      <c r="J14" s="18"/>
      <c r="K14" s="5"/>
      <c r="L14" s="5"/>
    </row>
    <row r="15" spans="1:12" ht="44.25" customHeight="1">
      <c r="A15" s="195">
        <v>2</v>
      </c>
      <c r="B15" s="196" t="s">
        <v>4</v>
      </c>
      <c r="C15" s="196" t="s">
        <v>5</v>
      </c>
      <c r="D15" s="196" t="s">
        <v>24</v>
      </c>
      <c r="E15" s="196" t="s">
        <v>209</v>
      </c>
      <c r="F15" s="199"/>
      <c r="G15" s="200">
        <v>24964.72</v>
      </c>
      <c r="H15" s="199">
        <v>24964.72</v>
      </c>
      <c r="I15" s="199"/>
      <c r="J15" s="192"/>
      <c r="K15" s="191"/>
      <c r="L15" s="201"/>
    </row>
    <row r="16" spans="1:12" ht="44.25" customHeight="1">
      <c r="A16" s="188">
        <v>3</v>
      </c>
      <c r="B16" s="15" t="s">
        <v>7</v>
      </c>
      <c r="C16" s="15" t="s">
        <v>8</v>
      </c>
      <c r="D16" s="15" t="s">
        <v>24</v>
      </c>
      <c r="E16" s="16" t="s">
        <v>56</v>
      </c>
      <c r="F16" s="189"/>
      <c r="G16" s="190">
        <v>150000</v>
      </c>
      <c r="H16" s="191"/>
      <c r="I16" s="191">
        <v>150000</v>
      </c>
      <c r="J16" s="192"/>
      <c r="K16" s="191"/>
      <c r="L16" s="193"/>
    </row>
    <row r="17" spans="1:12" ht="25.5" customHeight="1">
      <c r="A17" s="14">
        <v>4</v>
      </c>
      <c r="B17" s="150" t="s">
        <v>7</v>
      </c>
      <c r="C17" s="150" t="s">
        <v>8</v>
      </c>
      <c r="D17" s="150" t="s">
        <v>24</v>
      </c>
      <c r="E17" s="151" t="s">
        <v>203</v>
      </c>
      <c r="F17" s="20"/>
      <c r="G17" s="17">
        <v>23313</v>
      </c>
      <c r="H17" s="5">
        <v>23313</v>
      </c>
      <c r="I17" s="5"/>
      <c r="J17" s="18"/>
      <c r="K17" s="5"/>
      <c r="L17" s="19"/>
    </row>
    <row r="18" spans="1:12" ht="23.25" customHeight="1">
      <c r="A18" s="14">
        <v>5</v>
      </c>
      <c r="B18" s="150" t="s">
        <v>9</v>
      </c>
      <c r="C18" s="150" t="s">
        <v>10</v>
      </c>
      <c r="D18" s="150" t="s">
        <v>24</v>
      </c>
      <c r="E18" s="151" t="s">
        <v>199</v>
      </c>
      <c r="F18" s="18"/>
      <c r="G18" s="17">
        <v>9000</v>
      </c>
      <c r="H18" s="5">
        <v>9000</v>
      </c>
      <c r="I18" s="5"/>
      <c r="J18" s="18"/>
      <c r="K18" s="5"/>
      <c r="L18" s="19"/>
    </row>
    <row r="19" spans="1:12" ht="23.25" customHeight="1">
      <c r="A19" s="14">
        <v>6</v>
      </c>
      <c r="B19" s="150" t="s">
        <v>9</v>
      </c>
      <c r="C19" s="150" t="s">
        <v>10</v>
      </c>
      <c r="D19" s="150" t="s">
        <v>24</v>
      </c>
      <c r="E19" s="151" t="s">
        <v>212</v>
      </c>
      <c r="F19" s="18"/>
      <c r="G19" s="17">
        <v>10000</v>
      </c>
      <c r="H19" s="5"/>
      <c r="I19" s="5">
        <v>10000</v>
      </c>
      <c r="J19" s="18"/>
      <c r="K19" s="5"/>
      <c r="L19" s="19"/>
    </row>
    <row r="20" spans="1:12" ht="23.25" customHeight="1">
      <c r="A20" s="203">
        <v>7</v>
      </c>
      <c r="B20" s="182" t="s">
        <v>11</v>
      </c>
      <c r="C20" s="182" t="s">
        <v>12</v>
      </c>
      <c r="D20" s="182" t="s">
        <v>32</v>
      </c>
      <c r="E20" s="196" t="s">
        <v>213</v>
      </c>
      <c r="F20" s="18"/>
      <c r="G20" s="5">
        <v>43000</v>
      </c>
      <c r="H20" s="5">
        <v>21500</v>
      </c>
      <c r="I20" s="5"/>
      <c r="J20" s="18">
        <v>21500</v>
      </c>
      <c r="K20" s="5"/>
      <c r="L20" s="204"/>
    </row>
    <row r="21" spans="1:12" ht="23.25" customHeight="1">
      <c r="A21" s="203">
        <v>8</v>
      </c>
      <c r="B21" s="182" t="s">
        <v>11</v>
      </c>
      <c r="C21" s="182" t="s">
        <v>12</v>
      </c>
      <c r="D21" s="182" t="s">
        <v>32</v>
      </c>
      <c r="E21" s="196" t="s">
        <v>214</v>
      </c>
      <c r="F21" s="18"/>
      <c r="G21" s="5">
        <v>5600</v>
      </c>
      <c r="H21" s="5">
        <v>2800</v>
      </c>
      <c r="I21" s="5"/>
      <c r="J21" s="18">
        <v>2800</v>
      </c>
      <c r="K21" s="5"/>
      <c r="L21" s="204"/>
    </row>
    <row r="22" spans="1:12" ht="23.25" customHeight="1">
      <c r="A22" s="203">
        <v>9</v>
      </c>
      <c r="B22" s="182" t="s">
        <v>11</v>
      </c>
      <c r="C22" s="182" t="s">
        <v>12</v>
      </c>
      <c r="D22" s="182" t="s">
        <v>32</v>
      </c>
      <c r="E22" s="196" t="s">
        <v>215</v>
      </c>
      <c r="F22" s="18"/>
      <c r="G22" s="5">
        <v>3700</v>
      </c>
      <c r="H22" s="5">
        <v>1850</v>
      </c>
      <c r="I22" s="5"/>
      <c r="J22" s="18">
        <v>1850</v>
      </c>
      <c r="K22" s="5"/>
      <c r="L22" s="204"/>
    </row>
    <row r="23" spans="1:12" ht="23.25" customHeight="1">
      <c r="A23" s="203">
        <v>10</v>
      </c>
      <c r="B23" s="182" t="s">
        <v>13</v>
      </c>
      <c r="C23" s="166" t="s">
        <v>14</v>
      </c>
      <c r="D23" s="166" t="s">
        <v>24</v>
      </c>
      <c r="E23" s="167" t="s">
        <v>60</v>
      </c>
      <c r="F23" s="20">
        <v>1000000</v>
      </c>
      <c r="G23" s="5">
        <v>25000</v>
      </c>
      <c r="H23" s="5"/>
      <c r="I23" s="5">
        <v>25000</v>
      </c>
      <c r="J23" s="18"/>
      <c r="K23" s="5"/>
      <c r="L23" s="204"/>
    </row>
    <row r="24" spans="1:12" ht="23.25" customHeight="1">
      <c r="A24" s="203">
        <v>11</v>
      </c>
      <c r="B24" s="182" t="s">
        <v>13</v>
      </c>
      <c r="C24" s="182" t="s">
        <v>14</v>
      </c>
      <c r="D24" s="182" t="s">
        <v>32</v>
      </c>
      <c r="E24" s="196" t="s">
        <v>216</v>
      </c>
      <c r="F24" s="20"/>
      <c r="G24" s="5">
        <v>15000</v>
      </c>
      <c r="H24" s="5"/>
      <c r="I24" s="5">
        <v>15000</v>
      </c>
      <c r="J24" s="18"/>
      <c r="K24" s="5"/>
      <c r="L24" s="204"/>
    </row>
    <row r="25" spans="1:12" ht="39.75" customHeight="1">
      <c r="A25" s="198">
        <v>12</v>
      </c>
      <c r="B25" s="158" t="s">
        <v>13</v>
      </c>
      <c r="C25" s="150" t="s">
        <v>14</v>
      </c>
      <c r="D25" s="150" t="s">
        <v>32</v>
      </c>
      <c r="E25" s="151" t="s">
        <v>217</v>
      </c>
      <c r="F25" s="189"/>
      <c r="G25" s="190">
        <v>15000</v>
      </c>
      <c r="H25" s="191">
        <v>15000</v>
      </c>
      <c r="I25" s="191"/>
      <c r="J25" s="202"/>
      <c r="K25" s="191"/>
      <c r="L25" s="193"/>
    </row>
    <row r="26" spans="1:12" ht="36.75" customHeight="1">
      <c r="A26" s="152">
        <v>13</v>
      </c>
      <c r="B26" s="158" t="s">
        <v>15</v>
      </c>
      <c r="C26" s="24" t="s">
        <v>61</v>
      </c>
      <c r="D26" s="24" t="s">
        <v>62</v>
      </c>
      <c r="E26" s="22" t="s">
        <v>63</v>
      </c>
      <c r="F26" s="18"/>
      <c r="G26" s="17">
        <v>1734902</v>
      </c>
      <c r="H26" s="5">
        <v>32986</v>
      </c>
      <c r="I26" s="5">
        <v>650000</v>
      </c>
      <c r="J26" s="20"/>
      <c r="K26" s="5">
        <v>1051916</v>
      </c>
      <c r="L26" s="19"/>
    </row>
    <row r="27" spans="1:12" ht="28.5" customHeight="1">
      <c r="A27" s="14">
        <v>14</v>
      </c>
      <c r="B27" s="48" t="s">
        <v>15</v>
      </c>
      <c r="C27" s="181" t="s">
        <v>16</v>
      </c>
      <c r="D27" s="181" t="s">
        <v>65</v>
      </c>
      <c r="E27" s="22" t="s">
        <v>66</v>
      </c>
      <c r="F27" s="18">
        <v>1000000</v>
      </c>
      <c r="G27" s="17">
        <v>50000</v>
      </c>
      <c r="H27" s="5">
        <v>50000</v>
      </c>
      <c r="I27" s="5"/>
      <c r="J27" s="20"/>
      <c r="K27" s="5"/>
      <c r="L27" s="19"/>
    </row>
    <row r="28" spans="1:12" ht="42" customHeight="1">
      <c r="A28" s="176">
        <v>15</v>
      </c>
      <c r="B28" s="182" t="s">
        <v>15</v>
      </c>
      <c r="C28" s="166" t="s">
        <v>36</v>
      </c>
      <c r="D28" s="166" t="s">
        <v>24</v>
      </c>
      <c r="E28" s="180" t="s">
        <v>68</v>
      </c>
      <c r="F28" s="18">
        <v>151000</v>
      </c>
      <c r="G28" s="17">
        <v>59000</v>
      </c>
      <c r="H28" s="5">
        <v>59000</v>
      </c>
      <c r="I28" s="5"/>
      <c r="J28" s="20"/>
      <c r="K28" s="5"/>
      <c r="L28" s="19"/>
    </row>
    <row r="29" spans="1:12" ht="25.5" customHeight="1">
      <c r="A29" s="14">
        <v>16</v>
      </c>
      <c r="B29" s="150" t="s">
        <v>15</v>
      </c>
      <c r="C29" s="15" t="s">
        <v>17</v>
      </c>
      <c r="D29" s="15" t="s">
        <v>32</v>
      </c>
      <c r="E29" s="22" t="s">
        <v>70</v>
      </c>
      <c r="F29" s="20"/>
      <c r="G29" s="25">
        <v>15000</v>
      </c>
      <c r="H29" s="4">
        <v>15000</v>
      </c>
      <c r="I29" s="5"/>
      <c r="J29" s="20"/>
      <c r="K29" s="5"/>
      <c r="L29" s="19"/>
    </row>
    <row r="30" spans="1:12" ht="28.5" customHeight="1">
      <c r="A30" s="14">
        <v>17</v>
      </c>
      <c r="B30" s="150" t="s">
        <v>15</v>
      </c>
      <c r="C30" s="21" t="s">
        <v>17</v>
      </c>
      <c r="D30" s="21" t="s">
        <v>24</v>
      </c>
      <c r="E30" s="22" t="s">
        <v>72</v>
      </c>
      <c r="F30" s="20">
        <v>237700</v>
      </c>
      <c r="G30" s="26">
        <v>10000</v>
      </c>
      <c r="H30" s="5">
        <v>10000</v>
      </c>
      <c r="I30" s="5"/>
      <c r="J30" s="20"/>
      <c r="K30" s="5"/>
      <c r="L30" s="19"/>
    </row>
    <row r="31" spans="1:12" ht="19.5" customHeight="1">
      <c r="A31" s="14">
        <v>18</v>
      </c>
      <c r="B31" s="150" t="s">
        <v>15</v>
      </c>
      <c r="C31" s="21" t="s">
        <v>17</v>
      </c>
      <c r="D31" s="21" t="s">
        <v>24</v>
      </c>
      <c r="E31" s="22" t="s">
        <v>74</v>
      </c>
      <c r="F31" s="18">
        <v>260000</v>
      </c>
      <c r="G31" s="26">
        <v>5000</v>
      </c>
      <c r="H31" s="5">
        <v>5000</v>
      </c>
      <c r="I31" s="5"/>
      <c r="J31" s="20"/>
      <c r="K31" s="5"/>
      <c r="L31" s="19"/>
    </row>
    <row r="32" spans="1:12" ht="21.75" customHeight="1">
      <c r="A32" s="14">
        <v>19</v>
      </c>
      <c r="B32" s="15" t="s">
        <v>15</v>
      </c>
      <c r="C32" s="21" t="s">
        <v>17</v>
      </c>
      <c r="D32" s="21" t="s">
        <v>25</v>
      </c>
      <c r="E32" s="22" t="s">
        <v>76</v>
      </c>
      <c r="F32" s="18">
        <v>400000</v>
      </c>
      <c r="G32" s="26">
        <v>10000</v>
      </c>
      <c r="H32" s="5">
        <v>10000</v>
      </c>
      <c r="I32" s="5"/>
      <c r="J32" s="20"/>
      <c r="K32" s="5"/>
      <c r="L32" s="19"/>
    </row>
    <row r="33" spans="1:12" ht="25.5" customHeight="1">
      <c r="A33" s="14">
        <v>20</v>
      </c>
      <c r="B33" s="23" t="s">
        <v>15</v>
      </c>
      <c r="C33" s="160" t="s">
        <v>17</v>
      </c>
      <c r="D33" s="160" t="s">
        <v>24</v>
      </c>
      <c r="E33" s="161" t="s">
        <v>78</v>
      </c>
      <c r="F33" s="18">
        <v>100000</v>
      </c>
      <c r="G33" s="27">
        <v>5000</v>
      </c>
      <c r="H33" s="5">
        <v>5000</v>
      </c>
      <c r="I33" s="5"/>
      <c r="J33" s="20"/>
      <c r="K33" s="5"/>
      <c r="L33" s="19"/>
    </row>
    <row r="34" spans="1:12" ht="36" customHeight="1">
      <c r="A34" s="176">
        <v>21</v>
      </c>
      <c r="B34" s="179" t="s">
        <v>15</v>
      </c>
      <c r="C34" s="179" t="s">
        <v>17</v>
      </c>
      <c r="D34" s="179" t="s">
        <v>24</v>
      </c>
      <c r="E34" s="179" t="s">
        <v>79</v>
      </c>
      <c r="F34" s="28"/>
      <c r="G34" s="17">
        <v>70000</v>
      </c>
      <c r="H34" s="5">
        <v>70000</v>
      </c>
      <c r="I34" s="5"/>
      <c r="J34" s="20"/>
      <c r="K34" s="5"/>
      <c r="L34" s="19"/>
    </row>
    <row r="35" spans="1:12" ht="32.25" customHeight="1">
      <c r="A35" s="14">
        <v>22</v>
      </c>
      <c r="B35" s="177" t="s">
        <v>15</v>
      </c>
      <c r="C35" s="177" t="s">
        <v>17</v>
      </c>
      <c r="D35" s="177" t="s">
        <v>24</v>
      </c>
      <c r="E35" s="178" t="s">
        <v>80</v>
      </c>
      <c r="F35" s="28"/>
      <c r="G35" s="17">
        <v>44000</v>
      </c>
      <c r="H35" s="5">
        <v>44000</v>
      </c>
      <c r="I35" s="5"/>
      <c r="J35" s="20"/>
      <c r="K35" s="5"/>
      <c r="L35" s="19"/>
    </row>
    <row r="36" spans="1:12" ht="33" customHeight="1">
      <c r="A36" s="14">
        <v>23</v>
      </c>
      <c r="B36" s="21" t="s">
        <v>15</v>
      </c>
      <c r="C36" s="21" t="s">
        <v>17</v>
      </c>
      <c r="D36" s="21" t="s">
        <v>24</v>
      </c>
      <c r="E36" s="22" t="s">
        <v>81</v>
      </c>
      <c r="F36" s="18"/>
      <c r="G36" s="17">
        <v>75000</v>
      </c>
      <c r="H36" s="5">
        <v>75000</v>
      </c>
      <c r="I36" s="5"/>
      <c r="J36" s="20"/>
      <c r="K36" s="5"/>
      <c r="L36" s="19"/>
    </row>
    <row r="37" spans="1:12" ht="23.25" customHeight="1">
      <c r="A37" s="14">
        <v>24</v>
      </c>
      <c r="B37" s="15" t="s">
        <v>15</v>
      </c>
      <c r="C37" s="15" t="s">
        <v>17</v>
      </c>
      <c r="D37" s="15" t="s">
        <v>32</v>
      </c>
      <c r="E37" s="16" t="s">
        <v>82</v>
      </c>
      <c r="F37" s="18"/>
      <c r="G37" s="17">
        <v>18000</v>
      </c>
      <c r="H37" s="5">
        <v>18000</v>
      </c>
      <c r="I37" s="5"/>
      <c r="J37" s="20"/>
      <c r="K37" s="5"/>
      <c r="L37" s="19"/>
    </row>
    <row r="38" spans="1:12" ht="39" customHeight="1">
      <c r="A38" s="14">
        <v>25</v>
      </c>
      <c r="B38" s="21" t="s">
        <v>15</v>
      </c>
      <c r="C38" s="21" t="s">
        <v>37</v>
      </c>
      <c r="D38" s="21" t="s">
        <v>24</v>
      </c>
      <c r="E38" s="22" t="s">
        <v>83</v>
      </c>
      <c r="F38" s="18"/>
      <c r="G38" s="17">
        <v>7000</v>
      </c>
      <c r="H38" s="5">
        <v>7000</v>
      </c>
      <c r="I38" s="5"/>
      <c r="J38" s="20"/>
      <c r="K38" s="5"/>
      <c r="L38" s="19"/>
    </row>
    <row r="39" spans="1:12" ht="36.75" customHeight="1">
      <c r="A39" s="14">
        <v>26</v>
      </c>
      <c r="B39" s="21" t="s">
        <v>15</v>
      </c>
      <c r="C39" s="21" t="s">
        <v>38</v>
      </c>
      <c r="D39" s="21" t="s">
        <v>32</v>
      </c>
      <c r="E39" s="22" t="s">
        <v>84</v>
      </c>
      <c r="F39" s="18"/>
      <c r="G39" s="17">
        <v>8495</v>
      </c>
      <c r="H39" s="5">
        <v>8495</v>
      </c>
      <c r="I39" s="5"/>
      <c r="J39" s="20"/>
      <c r="K39" s="5"/>
      <c r="L39" s="19"/>
    </row>
    <row r="40" spans="1:12" ht="22.5" customHeight="1">
      <c r="A40" s="14">
        <v>27</v>
      </c>
      <c r="B40" s="21" t="s">
        <v>15</v>
      </c>
      <c r="C40" s="21" t="s">
        <v>38</v>
      </c>
      <c r="D40" s="21" t="s">
        <v>32</v>
      </c>
      <c r="E40" s="22" t="s">
        <v>85</v>
      </c>
      <c r="F40" s="18"/>
      <c r="G40" s="17">
        <v>12497</v>
      </c>
      <c r="H40" s="5">
        <v>12497</v>
      </c>
      <c r="I40" s="5"/>
      <c r="J40" s="20"/>
      <c r="K40" s="5"/>
      <c r="L40" s="19"/>
    </row>
    <row r="41" spans="1:12" ht="31.5" customHeight="1">
      <c r="A41" s="14">
        <v>28</v>
      </c>
      <c r="B41" s="21" t="s">
        <v>15</v>
      </c>
      <c r="C41" s="21" t="s">
        <v>38</v>
      </c>
      <c r="D41" s="21" t="s">
        <v>32</v>
      </c>
      <c r="E41" s="22" t="s">
        <v>86</v>
      </c>
      <c r="F41" s="18"/>
      <c r="G41" s="17">
        <v>10700</v>
      </c>
      <c r="H41" s="5">
        <v>10700</v>
      </c>
      <c r="I41" s="5"/>
      <c r="J41" s="20"/>
      <c r="K41" s="5"/>
      <c r="L41" s="19"/>
    </row>
    <row r="42" spans="1:12" ht="27.75" customHeight="1">
      <c r="A42" s="14">
        <v>29</v>
      </c>
      <c r="B42" s="21" t="s">
        <v>15</v>
      </c>
      <c r="C42" s="21" t="s">
        <v>38</v>
      </c>
      <c r="D42" s="21" t="s">
        <v>32</v>
      </c>
      <c r="E42" s="22" t="s">
        <v>87</v>
      </c>
      <c r="F42" s="18"/>
      <c r="G42" s="17">
        <v>4901</v>
      </c>
      <c r="H42" s="5">
        <v>4901</v>
      </c>
      <c r="I42" s="5"/>
      <c r="J42" s="20"/>
      <c r="K42" s="5"/>
      <c r="L42" s="19"/>
    </row>
    <row r="43" spans="1:12" ht="29.25" customHeight="1">
      <c r="A43" s="14">
        <v>30</v>
      </c>
      <c r="B43" s="21" t="s">
        <v>15</v>
      </c>
      <c r="C43" s="21" t="s">
        <v>38</v>
      </c>
      <c r="D43" s="21" t="s">
        <v>32</v>
      </c>
      <c r="E43" s="22" t="s">
        <v>88</v>
      </c>
      <c r="F43" s="18"/>
      <c r="G43" s="17">
        <v>9475</v>
      </c>
      <c r="H43" s="5">
        <v>9475</v>
      </c>
      <c r="I43" s="5"/>
      <c r="J43" s="20"/>
      <c r="K43" s="5"/>
      <c r="L43" s="19"/>
    </row>
    <row r="44" spans="1:12" ht="32.25" customHeight="1">
      <c r="A44" s="14">
        <v>31</v>
      </c>
      <c r="B44" s="21" t="s">
        <v>15</v>
      </c>
      <c r="C44" s="21" t="s">
        <v>38</v>
      </c>
      <c r="D44" s="21" t="s">
        <v>32</v>
      </c>
      <c r="E44" s="22" t="s">
        <v>89</v>
      </c>
      <c r="F44" s="18"/>
      <c r="G44" s="17">
        <v>7000</v>
      </c>
      <c r="H44" s="5">
        <v>7000</v>
      </c>
      <c r="I44" s="5"/>
      <c r="J44" s="20"/>
      <c r="K44" s="5"/>
      <c r="L44" s="19"/>
    </row>
    <row r="45" spans="1:12" ht="29.25" customHeight="1">
      <c r="A45" s="14">
        <v>32</v>
      </c>
      <c r="B45" s="21" t="s">
        <v>15</v>
      </c>
      <c r="C45" s="21" t="s">
        <v>38</v>
      </c>
      <c r="D45" s="21" t="s">
        <v>32</v>
      </c>
      <c r="E45" s="22" t="s">
        <v>90</v>
      </c>
      <c r="F45" s="18"/>
      <c r="G45" s="17">
        <v>7597</v>
      </c>
      <c r="H45" s="5">
        <v>7597</v>
      </c>
      <c r="I45" s="5"/>
      <c r="J45" s="20"/>
      <c r="K45" s="5"/>
      <c r="L45" s="19"/>
    </row>
    <row r="46" spans="1:12" ht="31.5" customHeight="1">
      <c r="A46" s="14">
        <v>33</v>
      </c>
      <c r="B46" s="21" t="s">
        <v>15</v>
      </c>
      <c r="C46" s="21" t="s">
        <v>38</v>
      </c>
      <c r="D46" s="21" t="s">
        <v>32</v>
      </c>
      <c r="E46" s="22" t="s">
        <v>91</v>
      </c>
      <c r="F46" s="18"/>
      <c r="G46" s="17">
        <v>3800</v>
      </c>
      <c r="H46" s="5">
        <v>3800</v>
      </c>
      <c r="I46" s="5"/>
      <c r="J46" s="20"/>
      <c r="K46" s="5"/>
      <c r="L46" s="19"/>
    </row>
    <row r="47" spans="1:12" ht="36" customHeight="1">
      <c r="A47" s="14">
        <v>34</v>
      </c>
      <c r="B47" s="21" t="s">
        <v>15</v>
      </c>
      <c r="C47" s="21" t="s">
        <v>38</v>
      </c>
      <c r="D47" s="21" t="s">
        <v>32</v>
      </c>
      <c r="E47" s="22" t="s">
        <v>92</v>
      </c>
      <c r="F47" s="18"/>
      <c r="G47" s="17">
        <v>8535</v>
      </c>
      <c r="H47" s="5">
        <v>8535</v>
      </c>
      <c r="I47" s="5"/>
      <c r="J47" s="20"/>
      <c r="K47" s="5"/>
      <c r="L47" s="19"/>
    </row>
    <row r="48" spans="1:12" ht="24.75" customHeight="1">
      <c r="A48" s="14">
        <v>35</v>
      </c>
      <c r="B48" s="21" t="s">
        <v>15</v>
      </c>
      <c r="C48" s="21" t="s">
        <v>38</v>
      </c>
      <c r="D48" s="21" t="s">
        <v>32</v>
      </c>
      <c r="E48" s="22" t="s">
        <v>93</v>
      </c>
      <c r="F48" s="18"/>
      <c r="G48" s="17">
        <v>19501</v>
      </c>
      <c r="H48" s="5">
        <v>19501</v>
      </c>
      <c r="I48" s="5"/>
      <c r="J48" s="20"/>
      <c r="K48" s="5"/>
      <c r="L48" s="19"/>
    </row>
    <row r="49" spans="1:12" ht="29.25" customHeight="1">
      <c r="A49" s="14">
        <v>36</v>
      </c>
      <c r="B49" s="21" t="s">
        <v>15</v>
      </c>
      <c r="C49" s="21" t="s">
        <v>38</v>
      </c>
      <c r="D49" s="21" t="s">
        <v>32</v>
      </c>
      <c r="E49" s="22" t="s">
        <v>94</v>
      </c>
      <c r="F49" s="18"/>
      <c r="G49" s="17">
        <v>5534</v>
      </c>
      <c r="H49" s="5">
        <v>5534</v>
      </c>
      <c r="I49" s="5"/>
      <c r="J49" s="20"/>
      <c r="K49" s="5"/>
      <c r="L49" s="19"/>
    </row>
    <row r="50" spans="1:12" ht="26.25" customHeight="1">
      <c r="A50" s="14">
        <v>37</v>
      </c>
      <c r="B50" s="21" t="s">
        <v>15</v>
      </c>
      <c r="C50" s="21" t="s">
        <v>38</v>
      </c>
      <c r="D50" s="21" t="s">
        <v>32</v>
      </c>
      <c r="E50" s="22" t="s">
        <v>95</v>
      </c>
      <c r="F50" s="18"/>
      <c r="G50" s="17">
        <v>7678</v>
      </c>
      <c r="H50" s="5">
        <v>7678</v>
      </c>
      <c r="I50" s="5"/>
      <c r="J50" s="20"/>
      <c r="K50" s="5"/>
      <c r="L50" s="19"/>
    </row>
    <row r="51" spans="1:12" ht="27" customHeight="1">
      <c r="A51" s="14">
        <v>38</v>
      </c>
      <c r="B51" s="21" t="s">
        <v>15</v>
      </c>
      <c r="C51" s="21" t="s">
        <v>38</v>
      </c>
      <c r="D51" s="21" t="s">
        <v>32</v>
      </c>
      <c r="E51" s="22" t="s">
        <v>96</v>
      </c>
      <c r="F51" s="18"/>
      <c r="G51" s="17">
        <v>6718</v>
      </c>
      <c r="H51" s="5">
        <v>6718</v>
      </c>
      <c r="I51" s="5"/>
      <c r="J51" s="20"/>
      <c r="K51" s="5"/>
      <c r="L51" s="19"/>
    </row>
    <row r="52" spans="1:12" ht="27" customHeight="1">
      <c r="A52" s="14">
        <v>39</v>
      </c>
      <c r="B52" s="21" t="s">
        <v>15</v>
      </c>
      <c r="C52" s="21" t="s">
        <v>38</v>
      </c>
      <c r="D52" s="21" t="s">
        <v>32</v>
      </c>
      <c r="E52" s="22" t="s">
        <v>97</v>
      </c>
      <c r="F52" s="18"/>
      <c r="G52" s="17">
        <v>6926</v>
      </c>
      <c r="H52" s="5">
        <v>6926</v>
      </c>
      <c r="I52" s="5"/>
      <c r="J52" s="20"/>
      <c r="K52" s="5"/>
      <c r="L52" s="19"/>
    </row>
    <row r="53" spans="1:12" ht="27.75" customHeight="1">
      <c r="A53" s="14">
        <v>40</v>
      </c>
      <c r="B53" s="21" t="s">
        <v>15</v>
      </c>
      <c r="C53" s="21" t="s">
        <v>38</v>
      </c>
      <c r="D53" s="21" t="s">
        <v>32</v>
      </c>
      <c r="E53" s="22" t="s">
        <v>98</v>
      </c>
      <c r="F53" s="18"/>
      <c r="G53" s="17">
        <v>9679</v>
      </c>
      <c r="H53" s="5">
        <v>9679</v>
      </c>
      <c r="I53" s="5"/>
      <c r="J53" s="20"/>
      <c r="K53" s="5"/>
      <c r="L53" s="19"/>
    </row>
    <row r="54" spans="1:12" ht="25.5">
      <c r="A54" s="14">
        <v>41</v>
      </c>
      <c r="B54" s="21" t="s">
        <v>15</v>
      </c>
      <c r="C54" s="21" t="s">
        <v>19</v>
      </c>
      <c r="D54" s="21" t="s">
        <v>24</v>
      </c>
      <c r="E54" s="22" t="s">
        <v>99</v>
      </c>
      <c r="F54" s="20"/>
      <c r="G54" s="17">
        <v>10000</v>
      </c>
      <c r="H54" s="5">
        <v>10000</v>
      </c>
      <c r="I54" s="5"/>
      <c r="J54" s="20"/>
      <c r="K54" s="5"/>
      <c r="L54" s="19"/>
    </row>
    <row r="55" spans="1:12" ht="18.75" customHeight="1">
      <c r="A55" s="14">
        <v>42</v>
      </c>
      <c r="B55" s="160" t="s">
        <v>18</v>
      </c>
      <c r="C55" s="21" t="s">
        <v>19</v>
      </c>
      <c r="D55" s="21" t="s">
        <v>24</v>
      </c>
      <c r="E55" s="22" t="s">
        <v>100</v>
      </c>
      <c r="F55" s="20">
        <v>300000</v>
      </c>
      <c r="G55" s="17">
        <v>25000</v>
      </c>
      <c r="H55" s="5">
        <v>25000</v>
      </c>
      <c r="I55" s="5"/>
      <c r="J55" s="174"/>
      <c r="K55" s="5"/>
      <c r="L55" s="19"/>
    </row>
    <row r="56" spans="1:12" ht="12.75">
      <c r="A56" s="159">
        <v>43</v>
      </c>
      <c r="B56" s="21" t="s">
        <v>39</v>
      </c>
      <c r="C56" s="160" t="s">
        <v>19</v>
      </c>
      <c r="D56" s="160" t="s">
        <v>24</v>
      </c>
      <c r="E56" s="161" t="s">
        <v>101</v>
      </c>
      <c r="F56" s="29">
        <v>300000</v>
      </c>
      <c r="G56" s="148">
        <v>25000</v>
      </c>
      <c r="H56" s="149">
        <v>25000</v>
      </c>
      <c r="I56" s="149"/>
      <c r="J56" s="175"/>
      <c r="K56" s="5"/>
      <c r="L56" s="162"/>
    </row>
    <row r="57" spans="1:12" ht="38.25">
      <c r="A57" s="165">
        <v>44</v>
      </c>
      <c r="B57" s="166" t="s">
        <v>18</v>
      </c>
      <c r="C57" s="166" t="s">
        <v>19</v>
      </c>
      <c r="D57" s="167" t="s">
        <v>102</v>
      </c>
      <c r="E57" s="167" t="s">
        <v>103</v>
      </c>
      <c r="F57" s="20"/>
      <c r="G57" s="5">
        <v>252614</v>
      </c>
      <c r="H57" s="5">
        <v>129665</v>
      </c>
      <c r="I57" s="5"/>
      <c r="J57" s="18"/>
      <c r="K57" s="5">
        <v>122949</v>
      </c>
      <c r="L57" s="19"/>
    </row>
    <row r="58" spans="1:12" ht="26.25" thickBot="1">
      <c r="A58" s="168">
        <v>45</v>
      </c>
      <c r="B58" s="169" t="s">
        <v>39</v>
      </c>
      <c r="C58" s="169" t="s">
        <v>19</v>
      </c>
      <c r="D58" s="169" t="s">
        <v>24</v>
      </c>
      <c r="E58" s="197" t="s">
        <v>207</v>
      </c>
      <c r="F58" s="170">
        <v>500000</v>
      </c>
      <c r="G58" s="171"/>
      <c r="H58" s="171"/>
      <c r="I58" s="171"/>
      <c r="J58" s="172"/>
      <c r="K58" s="171"/>
      <c r="L58" s="173"/>
    </row>
    <row r="59" spans="1:12" ht="12.75">
      <c r="A59" s="30" t="s">
        <v>105</v>
      </c>
      <c r="B59" s="30"/>
      <c r="C59" s="30"/>
      <c r="D59" s="30"/>
      <c r="E59" s="163"/>
      <c r="F59" s="164">
        <f>SUM(F16:F58)</f>
        <v>4248700</v>
      </c>
      <c r="G59" s="31">
        <f>SUM(G14:G57)</f>
        <v>2879973.4</v>
      </c>
      <c r="H59" s="31">
        <f>SUM(H14:H57)</f>
        <v>828958.4</v>
      </c>
      <c r="I59" s="31">
        <f>SUM(I14:I57)</f>
        <v>850000</v>
      </c>
      <c r="J59" s="31">
        <f>SUM(J14:J57)</f>
        <v>26150</v>
      </c>
      <c r="K59" s="31">
        <f>SUM(K14:K57)</f>
        <v>1174865</v>
      </c>
      <c r="L59" s="30" t="s">
        <v>104</v>
      </c>
    </row>
    <row r="60" spans="2:13" s="32" customFormat="1" ht="22.5" customHeight="1">
      <c r="B60" s="9"/>
      <c r="C60" s="9"/>
      <c r="D60" s="9"/>
      <c r="E60" s="6"/>
      <c r="F60" s="6"/>
      <c r="M60" s="33"/>
    </row>
    <row r="61" spans="1:13" ht="12.75">
      <c r="A61" s="9"/>
      <c r="I61" s="9"/>
      <c r="J61" s="9"/>
      <c r="K61" s="9"/>
      <c r="L61" s="9"/>
      <c r="M61" s="13"/>
    </row>
    <row r="62" ht="12.75">
      <c r="A62" s="6" t="s">
        <v>106</v>
      </c>
    </row>
    <row r="63" ht="12.75">
      <c r="A63" s="6" t="s">
        <v>107</v>
      </c>
    </row>
    <row r="64" ht="12.75">
      <c r="A64" s="6" t="s">
        <v>108</v>
      </c>
    </row>
    <row r="65" ht="12.75">
      <c r="A65" s="6" t="s">
        <v>109</v>
      </c>
    </row>
    <row r="67" ht="14.25">
      <c r="A67" s="34" t="s">
        <v>110</v>
      </c>
    </row>
  </sheetData>
  <sheetProtection/>
  <mergeCells count="15">
    <mergeCell ref="A1:L1"/>
    <mergeCell ref="A7:A11"/>
    <mergeCell ref="B7:B11"/>
    <mergeCell ref="C7:C11"/>
    <mergeCell ref="D7:D11"/>
    <mergeCell ref="E7:E11"/>
    <mergeCell ref="F7:F11"/>
    <mergeCell ref="G7:K7"/>
    <mergeCell ref="L7:L11"/>
    <mergeCell ref="G8:G11"/>
    <mergeCell ref="H8:K8"/>
    <mergeCell ref="H9:H11"/>
    <mergeCell ref="I9:I11"/>
    <mergeCell ref="J9:J11"/>
    <mergeCell ref="K9:K11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r:id="rId1"/>
  <headerFooter alignWithMargins="0">
    <oddHeader>&amp;R&amp;9Załącznik nr 3
do uchwały Rady Gminy 
nr XII/80/2011
z dnia 23 września 2011r.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75"/>
  <sheetViews>
    <sheetView zoomScalePageLayoutView="0" workbookViewId="0" topLeftCell="A1">
      <selection activeCell="F70" sqref="F70"/>
    </sheetView>
  </sheetViews>
  <sheetFormatPr defaultColWidth="9.00390625" defaultRowHeight="12.75"/>
  <cols>
    <col min="1" max="1" width="5.625" style="6" customWidth="1"/>
    <col min="2" max="2" width="8.875" style="6" customWidth="1"/>
    <col min="3" max="3" width="6.875" style="6" customWidth="1"/>
    <col min="4" max="4" width="14.25390625" style="6" customWidth="1"/>
    <col min="5" max="5" width="14.875" style="6" customWidth="1"/>
    <col min="6" max="6" width="13.625" style="6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206" t="s">
        <v>196</v>
      </c>
      <c r="B1" s="206"/>
      <c r="C1" s="206"/>
      <c r="D1" s="206"/>
      <c r="E1" s="206"/>
      <c r="F1" s="206"/>
      <c r="G1" s="206"/>
      <c r="H1" s="206"/>
      <c r="I1" s="206"/>
      <c r="J1" s="206"/>
    </row>
    <row r="2" ht="23.25" customHeight="1">
      <c r="J2" s="35" t="s">
        <v>20</v>
      </c>
    </row>
    <row r="3" spans="1:11" s="7" customFormat="1" ht="20.25" customHeight="1">
      <c r="A3" s="210" t="s">
        <v>0</v>
      </c>
      <c r="B3" s="210" t="s">
        <v>1</v>
      </c>
      <c r="C3" s="210" t="s">
        <v>21</v>
      </c>
      <c r="D3" s="211" t="s">
        <v>111</v>
      </c>
      <c r="E3" s="211" t="s">
        <v>112</v>
      </c>
      <c r="F3" s="211" t="s">
        <v>23</v>
      </c>
      <c r="G3" s="211"/>
      <c r="H3" s="211"/>
      <c r="I3" s="211"/>
      <c r="J3" s="211"/>
      <c r="K3" s="38"/>
    </row>
    <row r="4" spans="1:11" s="7" customFormat="1" ht="20.25" customHeight="1">
      <c r="A4" s="210"/>
      <c r="B4" s="210"/>
      <c r="C4" s="210"/>
      <c r="D4" s="211"/>
      <c r="E4" s="211"/>
      <c r="F4" s="211" t="s">
        <v>113</v>
      </c>
      <c r="G4" s="211" t="s">
        <v>22</v>
      </c>
      <c r="H4" s="211"/>
      <c r="I4" s="211"/>
      <c r="J4" s="211" t="s">
        <v>114</v>
      </c>
      <c r="K4" s="38"/>
    </row>
    <row r="5" spans="1:11" s="7" customFormat="1" ht="65.25" customHeight="1">
      <c r="A5" s="210"/>
      <c r="B5" s="210"/>
      <c r="C5" s="210"/>
      <c r="D5" s="211"/>
      <c r="E5" s="211"/>
      <c r="F5" s="211"/>
      <c r="G5" s="37" t="s">
        <v>115</v>
      </c>
      <c r="H5" s="37" t="s">
        <v>116</v>
      </c>
      <c r="I5" s="37" t="s">
        <v>117</v>
      </c>
      <c r="J5" s="211"/>
      <c r="K5" s="38"/>
    </row>
    <row r="6" spans="1:11" ht="9" customHeight="1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1"/>
    </row>
    <row r="7" spans="1:11" ht="18" customHeight="1">
      <c r="A7" s="40" t="s">
        <v>4</v>
      </c>
      <c r="B7" s="40"/>
      <c r="C7" s="40"/>
      <c r="D7" s="41">
        <f>SUM(D8)</f>
        <v>113573.81</v>
      </c>
      <c r="E7" s="41">
        <f aca="true" t="shared" si="0" ref="E7:J7">SUM(E8)</f>
        <v>113573.81</v>
      </c>
      <c r="F7" s="41">
        <f t="shared" si="0"/>
        <v>113573.81</v>
      </c>
      <c r="G7" s="41">
        <f t="shared" si="0"/>
        <v>1176.4</v>
      </c>
      <c r="H7" s="41">
        <f t="shared" si="0"/>
        <v>4876</v>
      </c>
      <c r="I7" s="41">
        <f t="shared" si="0"/>
        <v>0</v>
      </c>
      <c r="J7" s="41">
        <f t="shared" si="0"/>
        <v>0</v>
      </c>
      <c r="K7" s="1"/>
    </row>
    <row r="8" spans="1:11" ht="15.75" customHeight="1">
      <c r="A8" s="42"/>
      <c r="B8" s="43" t="s">
        <v>6</v>
      </c>
      <c r="C8" s="43"/>
      <c r="D8" s="44">
        <f>SUM(D9)</f>
        <v>113573.81</v>
      </c>
      <c r="E8" s="44">
        <f>SUM(E9:E15)</f>
        <v>113573.81</v>
      </c>
      <c r="F8" s="44">
        <f>SUM(F9:F15)</f>
        <v>113573.81</v>
      </c>
      <c r="G8" s="44">
        <f>SUM(G9:G15)</f>
        <v>1176.4</v>
      </c>
      <c r="H8" s="44">
        <f>SUM(H9:H15)</f>
        <v>4876</v>
      </c>
      <c r="I8" s="44">
        <f>SUM(I9:I15)</f>
        <v>0</v>
      </c>
      <c r="J8" s="44">
        <f>SUM(J9:J14)</f>
        <v>0</v>
      </c>
      <c r="K8" s="1"/>
    </row>
    <row r="9" spans="1:11" ht="15" customHeight="1">
      <c r="A9" s="21"/>
      <c r="B9" s="15"/>
      <c r="C9" s="45">
        <v>2010</v>
      </c>
      <c r="D9" s="46">
        <v>113573.81</v>
      </c>
      <c r="E9" s="46"/>
      <c r="F9" s="46"/>
      <c r="G9" s="46"/>
      <c r="H9" s="46"/>
      <c r="I9" s="46"/>
      <c r="J9" s="47"/>
      <c r="K9" s="1"/>
    </row>
    <row r="10" spans="1:11" ht="15.75" customHeight="1">
      <c r="A10" s="21"/>
      <c r="B10" s="21"/>
      <c r="C10" s="45">
        <v>4010</v>
      </c>
      <c r="D10" s="46"/>
      <c r="E10" s="46">
        <v>1000</v>
      </c>
      <c r="F10" s="46">
        <v>1000</v>
      </c>
      <c r="G10" s="46">
        <v>1000</v>
      </c>
      <c r="H10" s="46"/>
      <c r="I10" s="46"/>
      <c r="J10" s="47"/>
      <c r="K10" s="1"/>
    </row>
    <row r="11" spans="1:11" ht="12.75" customHeight="1">
      <c r="A11" s="21"/>
      <c r="B11" s="21"/>
      <c r="C11" s="45" t="s">
        <v>26</v>
      </c>
      <c r="D11" s="46"/>
      <c r="E11" s="46">
        <v>151.9</v>
      </c>
      <c r="F11" s="46">
        <v>151.9</v>
      </c>
      <c r="G11" s="46">
        <v>151.9</v>
      </c>
      <c r="H11" s="46"/>
      <c r="I11" s="46"/>
      <c r="J11" s="47"/>
      <c r="K11" s="1"/>
    </row>
    <row r="12" spans="1:11" ht="12" customHeight="1">
      <c r="A12" s="21"/>
      <c r="B12" s="21"/>
      <c r="C12" s="45" t="s">
        <v>27</v>
      </c>
      <c r="D12" s="46"/>
      <c r="E12" s="46">
        <v>24.5</v>
      </c>
      <c r="F12" s="46">
        <v>24.5</v>
      </c>
      <c r="G12" s="46">
        <v>24.5</v>
      </c>
      <c r="H12" s="46">
        <v>4146</v>
      </c>
      <c r="I12" s="46"/>
      <c r="J12" s="47"/>
      <c r="K12" s="1"/>
    </row>
    <row r="13" spans="1:11" ht="13.5" customHeight="1">
      <c r="A13" s="48"/>
      <c r="B13" s="48"/>
      <c r="C13" s="45" t="s">
        <v>29</v>
      </c>
      <c r="D13" s="46"/>
      <c r="E13" s="46">
        <v>512.79</v>
      </c>
      <c r="F13" s="46">
        <v>512.79</v>
      </c>
      <c r="G13" s="46"/>
      <c r="H13" s="46">
        <v>730</v>
      </c>
      <c r="I13" s="46"/>
      <c r="J13" s="47"/>
      <c r="K13" s="1"/>
    </row>
    <row r="14" spans="1:11" ht="11.25" customHeight="1">
      <c r="A14" s="23"/>
      <c r="B14" s="23"/>
      <c r="C14" s="183" t="s">
        <v>30</v>
      </c>
      <c r="D14" s="50"/>
      <c r="E14" s="50">
        <v>537.75</v>
      </c>
      <c r="F14" s="50">
        <v>537.75</v>
      </c>
      <c r="G14" s="50"/>
      <c r="H14" s="50"/>
      <c r="I14" s="50"/>
      <c r="J14" s="51"/>
      <c r="K14" s="1"/>
    </row>
    <row r="15" spans="1:11" ht="11.25" customHeight="1">
      <c r="A15" s="23"/>
      <c r="B15" s="23"/>
      <c r="C15" s="183" t="s">
        <v>31</v>
      </c>
      <c r="D15" s="50"/>
      <c r="E15" s="50">
        <v>111346.87</v>
      </c>
      <c r="F15" s="50">
        <v>111346.87</v>
      </c>
      <c r="G15" s="50"/>
      <c r="H15" s="50"/>
      <c r="I15" s="50"/>
      <c r="J15" s="51"/>
      <c r="K15" s="1"/>
    </row>
    <row r="16" spans="1:11" ht="19.5" customHeight="1">
      <c r="A16" s="40">
        <v>750</v>
      </c>
      <c r="B16" s="40"/>
      <c r="C16" s="40"/>
      <c r="D16" s="41">
        <f aca="true" t="shared" si="1" ref="D16:I16">SUM(D17,D24)</f>
        <v>56671</v>
      </c>
      <c r="E16" s="41">
        <f t="shared" si="1"/>
        <v>56671</v>
      </c>
      <c r="F16" s="41">
        <f t="shared" si="1"/>
        <v>56671</v>
      </c>
      <c r="G16" s="41">
        <f t="shared" si="1"/>
        <v>33012.92</v>
      </c>
      <c r="H16" s="41">
        <f t="shared" si="1"/>
        <v>8252.28</v>
      </c>
      <c r="I16" s="41">
        <f t="shared" si="1"/>
        <v>0</v>
      </c>
      <c r="J16" s="41">
        <f>SUM(J17)</f>
        <v>0</v>
      </c>
      <c r="K16" s="1"/>
    </row>
    <row r="17" spans="1:11" ht="19.5" customHeight="1">
      <c r="A17" s="42"/>
      <c r="B17" s="43">
        <v>75011</v>
      </c>
      <c r="C17" s="43"/>
      <c r="D17" s="44">
        <f>SUM(D18:D22)</f>
        <v>33326</v>
      </c>
      <c r="E17" s="44">
        <f>SUM(F18:F23)</f>
        <v>33326</v>
      </c>
      <c r="F17" s="44">
        <f>SUM(F18:F23)</f>
        <v>33326</v>
      </c>
      <c r="G17" s="44">
        <f>SUM(G18:G23)</f>
        <v>27850</v>
      </c>
      <c r="H17" s="44">
        <f>SUM(H18:H23)</f>
        <v>4876</v>
      </c>
      <c r="I17" s="44">
        <f>SUM(I18:I23)</f>
        <v>0</v>
      </c>
      <c r="J17" s="44">
        <f>SUM(J18:J23)</f>
        <v>0</v>
      </c>
      <c r="K17" s="1"/>
    </row>
    <row r="18" spans="1:11" ht="19.5" customHeight="1">
      <c r="A18" s="21"/>
      <c r="B18" s="15"/>
      <c r="C18" s="45">
        <v>2010</v>
      </c>
      <c r="D18" s="46">
        <v>33326</v>
      </c>
      <c r="E18" s="46"/>
      <c r="F18" s="46"/>
      <c r="G18" s="46"/>
      <c r="H18" s="46"/>
      <c r="I18" s="46"/>
      <c r="J18" s="47"/>
      <c r="K18" s="1"/>
    </row>
    <row r="19" spans="1:11" ht="19.5" customHeight="1">
      <c r="A19" s="21"/>
      <c r="B19" s="21"/>
      <c r="C19" s="45">
        <v>4010</v>
      </c>
      <c r="D19" s="46"/>
      <c r="E19" s="46">
        <v>25000</v>
      </c>
      <c r="F19" s="46">
        <v>25000</v>
      </c>
      <c r="G19" s="46">
        <v>25000</v>
      </c>
      <c r="H19" s="46"/>
      <c r="I19" s="46"/>
      <c r="J19" s="47"/>
      <c r="K19" s="1"/>
    </row>
    <row r="20" spans="1:11" ht="19.5" customHeight="1">
      <c r="A20" s="21"/>
      <c r="B20" s="21"/>
      <c r="C20" s="45">
        <v>4040</v>
      </c>
      <c r="D20" s="46"/>
      <c r="E20" s="46">
        <v>2850</v>
      </c>
      <c r="F20" s="46">
        <v>2850</v>
      </c>
      <c r="G20" s="46">
        <v>2850</v>
      </c>
      <c r="H20" s="46"/>
      <c r="I20" s="46"/>
      <c r="J20" s="47"/>
      <c r="K20" s="1"/>
    </row>
    <row r="21" spans="1:11" ht="12.75">
      <c r="A21" s="21"/>
      <c r="B21" s="21"/>
      <c r="C21" s="45">
        <v>4110</v>
      </c>
      <c r="D21" s="46"/>
      <c r="E21" s="46">
        <v>4146</v>
      </c>
      <c r="F21" s="46">
        <v>4146</v>
      </c>
      <c r="G21" s="46"/>
      <c r="H21" s="46">
        <v>4146</v>
      </c>
      <c r="I21" s="46"/>
      <c r="J21" s="47"/>
      <c r="K21" s="1"/>
    </row>
    <row r="22" spans="1:11" ht="12.75">
      <c r="A22" s="48"/>
      <c r="B22" s="48"/>
      <c r="C22" s="45">
        <v>4120</v>
      </c>
      <c r="D22" s="46"/>
      <c r="E22" s="46">
        <v>730</v>
      </c>
      <c r="F22" s="46">
        <v>730</v>
      </c>
      <c r="G22" s="46"/>
      <c r="H22" s="46">
        <v>730</v>
      </c>
      <c r="I22" s="46"/>
      <c r="J22" s="47"/>
      <c r="K22" s="1"/>
    </row>
    <row r="23" spans="1:11" ht="12.75">
      <c r="A23" s="23"/>
      <c r="B23" s="23"/>
      <c r="C23" s="49" t="s">
        <v>29</v>
      </c>
      <c r="D23" s="50"/>
      <c r="E23" s="50">
        <v>600</v>
      </c>
      <c r="F23" s="50">
        <v>600</v>
      </c>
      <c r="G23" s="50"/>
      <c r="H23" s="50"/>
      <c r="I23" s="50"/>
      <c r="J23" s="51"/>
      <c r="K23" s="1"/>
    </row>
    <row r="24" spans="1:11" ht="12.75">
      <c r="A24" s="23"/>
      <c r="B24" s="43" t="s">
        <v>204</v>
      </c>
      <c r="C24" s="43"/>
      <c r="D24" s="44">
        <f>SUM(D25:D28)</f>
        <v>23345</v>
      </c>
      <c r="E24" s="44">
        <f>SUM(E26:E30)</f>
        <v>23345</v>
      </c>
      <c r="F24" s="44">
        <f>SUM(F25:F30)</f>
        <v>23345</v>
      </c>
      <c r="G24" s="44">
        <f>SUM(G25:G30)</f>
        <v>5162.92</v>
      </c>
      <c r="H24" s="44">
        <f>SUM(H25:H30)</f>
        <v>3376.28</v>
      </c>
      <c r="I24" s="44">
        <f>SUM(I25:I30)</f>
        <v>0</v>
      </c>
      <c r="J24" s="44">
        <f>SUM(J25:J30)</f>
        <v>0</v>
      </c>
      <c r="K24" s="1"/>
    </row>
    <row r="25" spans="1:11" ht="12.75">
      <c r="A25" s="23"/>
      <c r="B25" s="15"/>
      <c r="C25" s="45">
        <v>2010</v>
      </c>
      <c r="D25" s="46">
        <v>23345</v>
      </c>
      <c r="E25" s="46"/>
      <c r="F25" s="46"/>
      <c r="G25" s="46"/>
      <c r="H25" s="46"/>
      <c r="I25" s="46"/>
      <c r="J25" s="47"/>
      <c r="K25" s="1"/>
    </row>
    <row r="26" spans="1:11" ht="12.75">
      <c r="A26" s="23"/>
      <c r="B26" s="21"/>
      <c r="C26" s="45" t="s">
        <v>34</v>
      </c>
      <c r="D26" s="46"/>
      <c r="E26" s="46">
        <v>14005.8</v>
      </c>
      <c r="F26" s="46">
        <v>14005.8</v>
      </c>
      <c r="G26" s="46"/>
      <c r="H26" s="46"/>
      <c r="I26" s="46"/>
      <c r="J26" s="47"/>
      <c r="K26" s="1"/>
    </row>
    <row r="27" spans="1:11" ht="12.75">
      <c r="A27" s="23"/>
      <c r="B27" s="21"/>
      <c r="C27" s="45">
        <v>4110</v>
      </c>
      <c r="D27" s="46"/>
      <c r="E27" s="46">
        <v>2906.65</v>
      </c>
      <c r="F27" s="46">
        <v>2906.65</v>
      </c>
      <c r="G27" s="46"/>
      <c r="H27" s="46">
        <v>2906.65</v>
      </c>
      <c r="I27" s="46"/>
      <c r="J27" s="47"/>
      <c r="K27" s="1"/>
    </row>
    <row r="28" spans="1:11" ht="12.75">
      <c r="A28" s="23"/>
      <c r="B28" s="48"/>
      <c r="C28" s="45">
        <v>4120</v>
      </c>
      <c r="D28" s="46"/>
      <c r="E28" s="46">
        <v>469.63</v>
      </c>
      <c r="F28" s="46">
        <v>469.63</v>
      </c>
      <c r="G28" s="46"/>
      <c r="H28" s="46">
        <v>469.63</v>
      </c>
      <c r="I28" s="46"/>
      <c r="J28" s="47"/>
      <c r="K28" s="1"/>
    </row>
    <row r="29" spans="1:11" ht="12.75">
      <c r="A29" s="23"/>
      <c r="B29" s="158"/>
      <c r="C29" s="183" t="s">
        <v>28</v>
      </c>
      <c r="D29" s="50"/>
      <c r="E29" s="50">
        <v>5162.92</v>
      </c>
      <c r="F29" s="50">
        <v>5162.92</v>
      </c>
      <c r="G29" s="50">
        <v>5162.92</v>
      </c>
      <c r="H29" s="50"/>
      <c r="I29" s="50"/>
      <c r="J29" s="51"/>
      <c r="K29" s="1"/>
    </row>
    <row r="30" spans="1:11" ht="12.75">
      <c r="A30" s="23"/>
      <c r="B30" s="23"/>
      <c r="C30" s="49" t="s">
        <v>29</v>
      </c>
      <c r="D30" s="50"/>
      <c r="E30" s="50">
        <v>800</v>
      </c>
      <c r="F30" s="50">
        <v>800</v>
      </c>
      <c r="G30" s="50"/>
      <c r="H30" s="50"/>
      <c r="I30" s="50"/>
      <c r="J30" s="51"/>
      <c r="K30" s="1"/>
    </row>
    <row r="31" spans="1:10" ht="12.75">
      <c r="A31" s="40">
        <v>751</v>
      </c>
      <c r="B31" s="40"/>
      <c r="C31" s="52"/>
      <c r="D31" s="31">
        <f>SUM(D32,D36,D44)</f>
        <v>22494</v>
      </c>
      <c r="E31" s="31">
        <f aca="true" t="shared" si="2" ref="E31:J31">SUM(E32,E36,E44)</f>
        <v>22494.000000000004</v>
      </c>
      <c r="F31" s="31">
        <f t="shared" si="2"/>
        <v>22494.000000000004</v>
      </c>
      <c r="G31" s="31">
        <f t="shared" si="2"/>
        <v>3989.4</v>
      </c>
      <c r="H31" s="31">
        <f t="shared" si="2"/>
        <v>559.54</v>
      </c>
      <c r="I31" s="31">
        <f t="shared" si="2"/>
        <v>0</v>
      </c>
      <c r="J31" s="31">
        <f t="shared" si="2"/>
        <v>0</v>
      </c>
    </row>
    <row r="32" spans="1:10" ht="12.75">
      <c r="A32" s="53"/>
      <c r="B32" s="54">
        <v>75101</v>
      </c>
      <c r="C32" s="43"/>
      <c r="D32" s="44">
        <f>SUM(D33:D35)</f>
        <v>900</v>
      </c>
      <c r="E32" s="44">
        <f>SUM(E33:E35)</f>
        <v>900</v>
      </c>
      <c r="F32" s="44">
        <f>SUM(F33:F35)</f>
        <v>900</v>
      </c>
      <c r="G32" s="44"/>
      <c r="H32" s="44"/>
      <c r="I32" s="44"/>
      <c r="J32" s="55">
        <v>0</v>
      </c>
    </row>
    <row r="33" spans="1:10" ht="12.75">
      <c r="A33" s="15"/>
      <c r="B33" s="15"/>
      <c r="C33" s="45">
        <v>2010</v>
      </c>
      <c r="D33" s="46">
        <v>900</v>
      </c>
      <c r="E33" s="46"/>
      <c r="F33" s="46"/>
      <c r="G33" s="46"/>
      <c r="H33" s="46"/>
      <c r="I33" s="46"/>
      <c r="J33" s="47"/>
    </row>
    <row r="34" spans="1:10" ht="12.75">
      <c r="A34" s="21"/>
      <c r="B34" s="21"/>
      <c r="C34" s="45">
        <v>4210</v>
      </c>
      <c r="D34" s="46"/>
      <c r="E34" s="46">
        <v>100</v>
      </c>
      <c r="F34" s="46">
        <v>100</v>
      </c>
      <c r="G34" s="46"/>
      <c r="H34" s="46"/>
      <c r="I34" s="46"/>
      <c r="J34" s="47"/>
    </row>
    <row r="35" spans="1:10" ht="12.75">
      <c r="A35" s="48"/>
      <c r="B35" s="48"/>
      <c r="C35" s="45">
        <v>4300</v>
      </c>
      <c r="D35" s="46"/>
      <c r="E35" s="46">
        <v>800</v>
      </c>
      <c r="F35" s="46">
        <v>800</v>
      </c>
      <c r="G35" s="46"/>
      <c r="H35" s="46"/>
      <c r="I35" s="46"/>
      <c r="J35" s="47"/>
    </row>
    <row r="36" spans="1:10" ht="12.75">
      <c r="A36" s="158"/>
      <c r="B36" s="54" t="s">
        <v>211</v>
      </c>
      <c r="C36" s="43"/>
      <c r="D36" s="44">
        <f>SUM(D37:D38)</f>
        <v>5065</v>
      </c>
      <c r="E36" s="44">
        <f aca="true" t="shared" si="3" ref="E36:J36">SUM(E37:E43)</f>
        <v>5065</v>
      </c>
      <c r="F36" s="44">
        <f t="shared" si="3"/>
        <v>5065</v>
      </c>
      <c r="G36" s="44">
        <f t="shared" si="3"/>
        <v>1806.5</v>
      </c>
      <c r="H36" s="44">
        <f t="shared" si="3"/>
        <v>230.47</v>
      </c>
      <c r="I36" s="44">
        <f t="shared" si="3"/>
        <v>0</v>
      </c>
      <c r="J36" s="44">
        <f t="shared" si="3"/>
        <v>0</v>
      </c>
    </row>
    <row r="37" spans="1:10" ht="12.75">
      <c r="A37" s="158"/>
      <c r="B37" s="15"/>
      <c r="C37" s="45">
        <v>2010</v>
      </c>
      <c r="D37" s="46">
        <v>5065</v>
      </c>
      <c r="E37" s="46"/>
      <c r="F37" s="46"/>
      <c r="G37" s="46"/>
      <c r="H37" s="46"/>
      <c r="I37" s="46"/>
      <c r="J37" s="47"/>
    </row>
    <row r="38" spans="1:10" ht="12.75">
      <c r="A38" s="158"/>
      <c r="B38" s="48"/>
      <c r="C38" s="45" t="s">
        <v>26</v>
      </c>
      <c r="D38" s="46"/>
      <c r="E38" s="46">
        <v>198.46</v>
      </c>
      <c r="F38" s="46">
        <v>198.46</v>
      </c>
      <c r="G38" s="46"/>
      <c r="H38" s="46">
        <v>198.46</v>
      </c>
      <c r="I38" s="46"/>
      <c r="J38" s="47"/>
    </row>
    <row r="39" spans="1:10" ht="12.75">
      <c r="A39" s="158"/>
      <c r="B39" s="158"/>
      <c r="C39" s="183" t="s">
        <v>27</v>
      </c>
      <c r="D39" s="50"/>
      <c r="E39" s="50">
        <v>32.01</v>
      </c>
      <c r="F39" s="50">
        <v>32.01</v>
      </c>
      <c r="G39" s="50"/>
      <c r="H39" s="50">
        <v>32.01</v>
      </c>
      <c r="I39" s="50"/>
      <c r="J39" s="51"/>
    </row>
    <row r="40" spans="1:10" ht="12.75">
      <c r="A40" s="158"/>
      <c r="B40" s="158"/>
      <c r="C40" s="183" t="s">
        <v>28</v>
      </c>
      <c r="D40" s="50"/>
      <c r="E40" s="50">
        <v>1806.5</v>
      </c>
      <c r="F40" s="50">
        <v>1806.5</v>
      </c>
      <c r="G40" s="50">
        <v>1806.5</v>
      </c>
      <c r="H40" s="50"/>
      <c r="I40" s="50"/>
      <c r="J40" s="51"/>
    </row>
    <row r="41" spans="1:10" ht="12.75">
      <c r="A41" s="158"/>
      <c r="B41" s="158"/>
      <c r="C41" s="183" t="s">
        <v>29</v>
      </c>
      <c r="D41" s="50"/>
      <c r="E41" s="50">
        <v>2128.03</v>
      </c>
      <c r="F41" s="50">
        <v>2128.03</v>
      </c>
      <c r="G41" s="50"/>
      <c r="H41" s="50"/>
      <c r="I41" s="50"/>
      <c r="J41" s="51"/>
    </row>
    <row r="42" spans="1:10" ht="12.75">
      <c r="A42" s="23"/>
      <c r="B42" s="23"/>
      <c r="C42" s="183" t="s">
        <v>30</v>
      </c>
      <c r="D42" s="50"/>
      <c r="E42" s="50">
        <v>600</v>
      </c>
      <c r="F42" s="50">
        <v>600</v>
      </c>
      <c r="G42" s="50"/>
      <c r="H42" s="50"/>
      <c r="I42" s="50"/>
      <c r="J42" s="51"/>
    </row>
    <row r="43" spans="1:10" ht="12.75">
      <c r="A43" s="23"/>
      <c r="B43" s="23"/>
      <c r="C43" s="183" t="s">
        <v>35</v>
      </c>
      <c r="D43" s="50"/>
      <c r="E43" s="50">
        <v>300</v>
      </c>
      <c r="F43" s="50">
        <v>300</v>
      </c>
      <c r="G43" s="50"/>
      <c r="H43" s="50"/>
      <c r="I43" s="50"/>
      <c r="J43" s="51"/>
    </row>
    <row r="44" spans="1:10" ht="12.75">
      <c r="A44" s="23"/>
      <c r="B44" s="54" t="s">
        <v>205</v>
      </c>
      <c r="C44" s="43"/>
      <c r="D44" s="44">
        <f>SUM(D45:D47)</f>
        <v>16529</v>
      </c>
      <c r="E44" s="44">
        <f aca="true" t="shared" si="4" ref="E44:J44">SUM(E45:E52)</f>
        <v>16529.000000000004</v>
      </c>
      <c r="F44" s="44">
        <f t="shared" si="4"/>
        <v>16529.000000000004</v>
      </c>
      <c r="G44" s="44">
        <f t="shared" si="4"/>
        <v>2182.9</v>
      </c>
      <c r="H44" s="44">
        <f t="shared" si="4"/>
        <v>329.07</v>
      </c>
      <c r="I44" s="44">
        <f t="shared" si="4"/>
        <v>0</v>
      </c>
      <c r="J44" s="44">
        <f t="shared" si="4"/>
        <v>0</v>
      </c>
    </row>
    <row r="45" spans="1:10" ht="12.75">
      <c r="A45" s="23"/>
      <c r="B45" s="15"/>
      <c r="C45" s="45">
        <v>2010</v>
      </c>
      <c r="D45" s="46">
        <v>16529</v>
      </c>
      <c r="E45" s="46"/>
      <c r="F45" s="46"/>
      <c r="G45" s="46"/>
      <c r="H45" s="46"/>
      <c r="I45" s="46"/>
      <c r="J45" s="47"/>
    </row>
    <row r="46" spans="1:10" ht="12.75">
      <c r="A46" s="23"/>
      <c r="B46" s="21"/>
      <c r="C46" s="45" t="s">
        <v>33</v>
      </c>
      <c r="D46" s="46"/>
      <c r="E46" s="46">
        <v>8700</v>
      </c>
      <c r="F46" s="46">
        <v>8700</v>
      </c>
      <c r="G46" s="46"/>
      <c r="H46" s="46"/>
      <c r="I46" s="46"/>
      <c r="J46" s="47"/>
    </row>
    <row r="47" spans="1:10" ht="12.75">
      <c r="A47" s="23"/>
      <c r="B47" s="48"/>
      <c r="C47" s="45" t="s">
        <v>26</v>
      </c>
      <c r="D47" s="46"/>
      <c r="E47" s="46">
        <v>283.45</v>
      </c>
      <c r="F47" s="46">
        <v>283.45</v>
      </c>
      <c r="G47" s="46"/>
      <c r="H47" s="46">
        <v>283.45</v>
      </c>
      <c r="I47" s="46"/>
      <c r="J47" s="47"/>
    </row>
    <row r="48" spans="1:10" ht="12.75">
      <c r="A48" s="23"/>
      <c r="B48" s="158"/>
      <c r="C48" s="183" t="s">
        <v>27</v>
      </c>
      <c r="D48" s="50"/>
      <c r="E48" s="50">
        <v>45.62</v>
      </c>
      <c r="F48" s="50">
        <v>45.62</v>
      </c>
      <c r="G48" s="50"/>
      <c r="H48" s="50">
        <v>45.62</v>
      </c>
      <c r="I48" s="50"/>
      <c r="J48" s="51"/>
    </row>
    <row r="49" spans="1:10" ht="12.75">
      <c r="A49" s="23"/>
      <c r="B49" s="158"/>
      <c r="C49" s="183" t="s">
        <v>28</v>
      </c>
      <c r="D49" s="50"/>
      <c r="E49" s="50">
        <v>2182.9</v>
      </c>
      <c r="F49" s="50">
        <v>2182.9</v>
      </c>
      <c r="G49" s="50">
        <v>2182.9</v>
      </c>
      <c r="H49" s="50"/>
      <c r="I49" s="50"/>
      <c r="J49" s="51"/>
    </row>
    <row r="50" spans="1:10" ht="12.75">
      <c r="A50" s="23"/>
      <c r="B50" s="158"/>
      <c r="C50" s="183" t="s">
        <v>29</v>
      </c>
      <c r="D50" s="50"/>
      <c r="E50" s="50">
        <v>3633.79</v>
      </c>
      <c r="F50" s="50">
        <v>3633.79</v>
      </c>
      <c r="G50" s="50"/>
      <c r="H50" s="50"/>
      <c r="I50" s="50"/>
      <c r="J50" s="51"/>
    </row>
    <row r="51" spans="1:10" ht="12.75">
      <c r="A51" s="23"/>
      <c r="B51" s="23"/>
      <c r="C51" s="183" t="s">
        <v>30</v>
      </c>
      <c r="D51" s="50"/>
      <c r="E51" s="50">
        <v>1344.51</v>
      </c>
      <c r="F51" s="50">
        <v>1344.51</v>
      </c>
      <c r="G51" s="50"/>
      <c r="H51" s="50"/>
      <c r="I51" s="50"/>
      <c r="J51" s="51"/>
    </row>
    <row r="52" spans="1:10" ht="12.75">
      <c r="A52" s="23"/>
      <c r="B52" s="23"/>
      <c r="C52" s="183" t="s">
        <v>35</v>
      </c>
      <c r="D52" s="50"/>
      <c r="E52" s="50">
        <v>338.73</v>
      </c>
      <c r="F52" s="50">
        <v>338.73</v>
      </c>
      <c r="G52" s="50"/>
      <c r="H52" s="50"/>
      <c r="I52" s="50"/>
      <c r="J52" s="51"/>
    </row>
    <row r="53" spans="1:10" ht="12.75">
      <c r="A53" s="56">
        <v>852</v>
      </c>
      <c r="B53" s="56"/>
      <c r="C53" s="52"/>
      <c r="D53" s="31">
        <f aca="true" t="shared" si="5" ref="D53:I53">SUM(D54,D70)</f>
        <v>1696271</v>
      </c>
      <c r="E53" s="31">
        <f t="shared" si="5"/>
        <v>1696271</v>
      </c>
      <c r="F53" s="31">
        <f t="shared" si="5"/>
        <v>1696271</v>
      </c>
      <c r="G53" s="31">
        <f t="shared" si="5"/>
        <v>30063</v>
      </c>
      <c r="H53" s="31">
        <f t="shared" si="5"/>
        <v>5250</v>
      </c>
      <c r="I53" s="31">
        <f t="shared" si="5"/>
        <v>1639468</v>
      </c>
      <c r="J53" s="57">
        <v>0</v>
      </c>
    </row>
    <row r="54" spans="1:10" ht="12.75">
      <c r="A54" s="48"/>
      <c r="B54" s="58">
        <v>85212</v>
      </c>
      <c r="C54" s="54"/>
      <c r="D54" s="59">
        <f>SUM(D55:D69)</f>
        <v>1690187</v>
      </c>
      <c r="E54" s="59">
        <f>SUM(E56:E69)</f>
        <v>1690187</v>
      </c>
      <c r="F54" s="59">
        <f>SUM(F55:F69)</f>
        <v>1690187</v>
      </c>
      <c r="G54" s="59">
        <f>SUM(G56:G65)</f>
        <v>30063</v>
      </c>
      <c r="H54" s="59">
        <f>SUM(H55:H61)</f>
        <v>5250</v>
      </c>
      <c r="I54" s="59">
        <f>SUM(I56:I57)</f>
        <v>1639468</v>
      </c>
      <c r="J54" s="60">
        <v>0</v>
      </c>
    </row>
    <row r="55" spans="1:10" ht="12.75">
      <c r="A55" s="48"/>
      <c r="B55" s="48"/>
      <c r="C55" s="49">
        <v>2010</v>
      </c>
      <c r="D55" s="50">
        <v>1690187</v>
      </c>
      <c r="E55" s="50"/>
      <c r="F55" s="50"/>
      <c r="G55" s="50"/>
      <c r="H55" s="50"/>
      <c r="I55" s="50"/>
      <c r="J55" s="51"/>
    </row>
    <row r="56" spans="1:10" ht="12.75">
      <c r="A56" s="48"/>
      <c r="B56" s="48"/>
      <c r="C56" s="49">
        <v>3110</v>
      </c>
      <c r="D56" s="50"/>
      <c r="E56" s="50">
        <v>1639468</v>
      </c>
      <c r="F56" s="50">
        <v>1639468</v>
      </c>
      <c r="G56" s="50"/>
      <c r="H56" s="50"/>
      <c r="I56" s="50">
        <v>1639468</v>
      </c>
      <c r="J56" s="51"/>
    </row>
    <row r="57" spans="1:10" ht="12.75">
      <c r="A57" s="48"/>
      <c r="B57" s="48"/>
      <c r="C57" s="49">
        <v>4010</v>
      </c>
      <c r="D57" s="50"/>
      <c r="E57" s="50">
        <v>27000</v>
      </c>
      <c r="F57" s="50">
        <v>27000</v>
      </c>
      <c r="G57" s="50">
        <v>27000</v>
      </c>
      <c r="H57" s="50"/>
      <c r="I57" s="50"/>
      <c r="J57" s="51"/>
    </row>
    <row r="58" spans="1:10" ht="12.75">
      <c r="A58" s="48"/>
      <c r="B58" s="48"/>
      <c r="C58" s="49">
        <v>4040</v>
      </c>
      <c r="D58" s="50"/>
      <c r="E58" s="50">
        <v>2363</v>
      </c>
      <c r="F58" s="50">
        <v>2363</v>
      </c>
      <c r="G58" s="50">
        <v>2363</v>
      </c>
      <c r="H58" s="50"/>
      <c r="I58" s="50"/>
      <c r="J58" s="51"/>
    </row>
    <row r="59" spans="1:10" ht="12.75">
      <c r="A59" s="48"/>
      <c r="B59" s="48"/>
      <c r="C59" s="49">
        <v>4110</v>
      </c>
      <c r="D59" s="50"/>
      <c r="E59" s="50">
        <v>4530</v>
      </c>
      <c r="F59" s="50">
        <v>4530</v>
      </c>
      <c r="G59" s="50"/>
      <c r="H59" s="50">
        <v>4530</v>
      </c>
      <c r="I59" s="50"/>
      <c r="J59" s="51"/>
    </row>
    <row r="60" spans="1:10" ht="12.75">
      <c r="A60" s="48"/>
      <c r="B60" s="48"/>
      <c r="C60" s="49">
        <v>4120</v>
      </c>
      <c r="D60" s="50"/>
      <c r="E60" s="50">
        <v>720</v>
      </c>
      <c r="F60" s="50">
        <v>720</v>
      </c>
      <c r="G60" s="50"/>
      <c r="H60" s="50">
        <v>720</v>
      </c>
      <c r="I60" s="50"/>
      <c r="J60" s="51"/>
    </row>
    <row r="61" spans="1:10" ht="12.75">
      <c r="A61" s="48"/>
      <c r="B61" s="48"/>
      <c r="C61" s="49">
        <v>4170</v>
      </c>
      <c r="D61" s="50"/>
      <c r="E61" s="50">
        <v>700</v>
      </c>
      <c r="F61" s="50">
        <v>700</v>
      </c>
      <c r="G61" s="50">
        <v>700</v>
      </c>
      <c r="H61" s="50"/>
      <c r="I61" s="50"/>
      <c r="J61" s="51"/>
    </row>
    <row r="62" spans="1:10" ht="12.75">
      <c r="A62" s="48"/>
      <c r="B62" s="48"/>
      <c r="C62" s="49">
        <v>4210</v>
      </c>
      <c r="D62" s="50"/>
      <c r="E62" s="50">
        <v>3565</v>
      </c>
      <c r="F62" s="50">
        <v>3565</v>
      </c>
      <c r="G62" s="50"/>
      <c r="H62" s="50"/>
      <c r="I62" s="50"/>
      <c r="J62" s="51"/>
    </row>
    <row r="63" spans="1:10" ht="12.75">
      <c r="A63" s="48"/>
      <c r="B63" s="48"/>
      <c r="C63" s="49">
        <v>4270</v>
      </c>
      <c r="D63" s="50"/>
      <c r="E63" s="50">
        <v>50</v>
      </c>
      <c r="F63" s="50">
        <v>50</v>
      </c>
      <c r="G63" s="50"/>
      <c r="H63" s="50"/>
      <c r="I63" s="50"/>
      <c r="J63" s="51"/>
    </row>
    <row r="64" spans="1:10" ht="12.75">
      <c r="A64" s="48"/>
      <c r="B64" s="48"/>
      <c r="C64" s="49">
        <v>4300</v>
      </c>
      <c r="D64" s="50"/>
      <c r="E64" s="50">
        <v>7400</v>
      </c>
      <c r="F64" s="50">
        <v>7400</v>
      </c>
      <c r="G64" s="50"/>
      <c r="H64" s="50"/>
      <c r="I64" s="50"/>
      <c r="J64" s="51"/>
    </row>
    <row r="65" spans="1:10" ht="12.75">
      <c r="A65" s="48"/>
      <c r="B65" s="48"/>
      <c r="C65" s="49">
        <v>4350</v>
      </c>
      <c r="D65" s="50"/>
      <c r="E65" s="50">
        <v>180</v>
      </c>
      <c r="F65" s="50">
        <v>180</v>
      </c>
      <c r="G65" s="50"/>
      <c r="H65" s="50"/>
      <c r="I65" s="50"/>
      <c r="J65" s="51"/>
    </row>
    <row r="66" spans="1:10" ht="12.75">
      <c r="A66" s="48"/>
      <c r="B66" s="48"/>
      <c r="C66" s="49">
        <v>4370</v>
      </c>
      <c r="D66" s="50"/>
      <c r="E66" s="50">
        <v>1250</v>
      </c>
      <c r="F66" s="50">
        <v>1250</v>
      </c>
      <c r="G66" s="50"/>
      <c r="H66" s="50"/>
      <c r="I66" s="50"/>
      <c r="J66" s="51"/>
    </row>
    <row r="67" spans="1:10" ht="12.75">
      <c r="A67" s="48"/>
      <c r="B67" s="48"/>
      <c r="C67" s="49">
        <v>4410</v>
      </c>
      <c r="D67" s="50"/>
      <c r="E67" s="50">
        <v>861</v>
      </c>
      <c r="F67" s="50">
        <v>861</v>
      </c>
      <c r="G67" s="50"/>
      <c r="H67" s="50"/>
      <c r="I67" s="50"/>
      <c r="J67" s="51"/>
    </row>
    <row r="68" spans="1:10" ht="12.75">
      <c r="A68" s="48"/>
      <c r="B68" s="48"/>
      <c r="C68" s="49">
        <v>4440</v>
      </c>
      <c r="D68" s="50"/>
      <c r="E68" s="50">
        <v>1400</v>
      </c>
      <c r="F68" s="50">
        <v>1400</v>
      </c>
      <c r="G68" s="50"/>
      <c r="H68" s="50"/>
      <c r="I68" s="50"/>
      <c r="J68" s="51"/>
    </row>
    <row r="69" spans="1:10" ht="12.75">
      <c r="A69" s="48"/>
      <c r="B69" s="48"/>
      <c r="C69" s="49">
        <v>4700</v>
      </c>
      <c r="D69" s="50"/>
      <c r="E69" s="50">
        <v>700</v>
      </c>
      <c r="F69" s="50">
        <v>700</v>
      </c>
      <c r="G69" s="50"/>
      <c r="H69" s="50"/>
      <c r="I69" s="50"/>
      <c r="J69" s="51"/>
    </row>
    <row r="70" spans="1:10" ht="12.75">
      <c r="A70" s="23"/>
      <c r="B70" s="43">
        <v>85213</v>
      </c>
      <c r="C70" s="54"/>
      <c r="D70" s="59">
        <f aca="true" t="shared" si="6" ref="D70:J70">SUM(D71:D72)</f>
        <v>6084</v>
      </c>
      <c r="E70" s="59">
        <f t="shared" si="6"/>
        <v>6084</v>
      </c>
      <c r="F70" s="59">
        <f t="shared" si="6"/>
        <v>6084</v>
      </c>
      <c r="G70" s="59">
        <f t="shared" si="6"/>
        <v>0</v>
      </c>
      <c r="H70" s="59">
        <f t="shared" si="6"/>
        <v>0</v>
      </c>
      <c r="I70" s="59">
        <f t="shared" si="6"/>
        <v>0</v>
      </c>
      <c r="J70" s="59">
        <f t="shared" si="6"/>
        <v>0</v>
      </c>
    </row>
    <row r="71" spans="1:10" ht="12.75">
      <c r="A71" s="23"/>
      <c r="B71" s="61"/>
      <c r="C71" s="49">
        <v>2010</v>
      </c>
      <c r="D71" s="50">
        <v>6084</v>
      </c>
      <c r="E71" s="50"/>
      <c r="F71" s="50"/>
      <c r="G71" s="50"/>
      <c r="H71" s="50"/>
      <c r="I71" s="50"/>
      <c r="J71" s="51"/>
    </row>
    <row r="72" spans="1:10" ht="12.75">
      <c r="A72" s="48"/>
      <c r="B72" s="23"/>
      <c r="C72" s="49">
        <v>4130</v>
      </c>
      <c r="D72" s="50"/>
      <c r="E72" s="50">
        <v>6084</v>
      </c>
      <c r="F72" s="50">
        <v>6084</v>
      </c>
      <c r="G72" s="50"/>
      <c r="H72" s="50"/>
      <c r="I72" s="50"/>
      <c r="J72" s="51"/>
    </row>
    <row r="73" spans="1:10" ht="15">
      <c r="A73" s="209">
        <f>SUM(D16,D31,D53,D7)</f>
        <v>1889009.81</v>
      </c>
      <c r="B73" s="209"/>
      <c r="C73" s="209"/>
      <c r="D73" s="209"/>
      <c r="E73" s="62">
        <f aca="true" t="shared" si="7" ref="E73:J73">SUM(E7,E16,E31,E53,)</f>
        <v>1889009.81</v>
      </c>
      <c r="F73" s="62">
        <f t="shared" si="7"/>
        <v>1889009.81</v>
      </c>
      <c r="G73" s="62">
        <f t="shared" si="7"/>
        <v>68241.72</v>
      </c>
      <c r="H73" s="62">
        <f t="shared" si="7"/>
        <v>18937.82</v>
      </c>
      <c r="I73" s="62">
        <f t="shared" si="7"/>
        <v>1639468</v>
      </c>
      <c r="J73" s="62">
        <f t="shared" si="7"/>
        <v>0</v>
      </c>
    </row>
    <row r="74" ht="12.75">
      <c r="A74" s="63"/>
    </row>
    <row r="75" ht="12.75">
      <c r="A75" s="34" t="s">
        <v>118</v>
      </c>
    </row>
  </sheetData>
  <sheetProtection/>
  <mergeCells count="11">
    <mergeCell ref="J4:J5"/>
    <mergeCell ref="A73:D73"/>
    <mergeCell ref="A1:J1"/>
    <mergeCell ref="A3:A5"/>
    <mergeCell ref="B3:B5"/>
    <mergeCell ref="C3:C5"/>
    <mergeCell ref="D3:D5"/>
    <mergeCell ref="E3:E5"/>
    <mergeCell ref="F3:J3"/>
    <mergeCell ref="F4:F5"/>
    <mergeCell ref="G4:I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 xml:space="preserve">&amp;C&amp;"Times New Roman,Normalny"&amp;12&amp;A&amp;RZałącznik Nr 4 do uchwały Rady Gminy nr XII/80/2011
 z dnia 23 września 2011r. 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D50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6" customWidth="1"/>
    <col min="2" max="2" width="48.00390625" style="6" customWidth="1"/>
    <col min="3" max="3" width="16.875" style="6" customWidth="1"/>
    <col min="4" max="4" width="21.125" style="6" customWidth="1"/>
    <col min="5" max="16384" width="9.125" style="6" customWidth="1"/>
  </cols>
  <sheetData>
    <row r="1" spans="1:4" ht="15" customHeight="1">
      <c r="A1" s="213"/>
      <c r="B1" s="213"/>
      <c r="C1" s="213"/>
      <c r="D1" s="213"/>
    </row>
    <row r="2" spans="1:4" ht="15" customHeight="1">
      <c r="A2" s="214" t="s">
        <v>197</v>
      </c>
      <c r="B2" s="214"/>
      <c r="C2" s="214"/>
      <c r="D2" s="214"/>
    </row>
    <row r="4" ht="13.5" thickBot="1">
      <c r="D4" s="65" t="s">
        <v>20</v>
      </c>
    </row>
    <row r="5" spans="1:4" ht="13.5" thickBot="1">
      <c r="A5" s="66" t="s">
        <v>119</v>
      </c>
      <c r="B5" s="66" t="s">
        <v>3</v>
      </c>
      <c r="C5" s="66" t="s">
        <v>120</v>
      </c>
      <c r="D5" s="157"/>
    </row>
    <row r="6" spans="1:4" ht="12.75">
      <c r="A6" s="67"/>
      <c r="B6" s="67"/>
      <c r="C6" s="67" t="s">
        <v>2</v>
      </c>
      <c r="D6" s="66" t="s">
        <v>121</v>
      </c>
    </row>
    <row r="7" spans="1:4" ht="13.5" thickBot="1">
      <c r="A7" s="67"/>
      <c r="B7" s="67"/>
      <c r="C7" s="67"/>
      <c r="D7" s="68" t="s">
        <v>202</v>
      </c>
    </row>
    <row r="8" spans="1:4" ht="9" customHeight="1" thickBot="1">
      <c r="A8" s="69">
        <v>1</v>
      </c>
      <c r="B8" s="69">
        <v>2</v>
      </c>
      <c r="C8" s="69">
        <v>3</v>
      </c>
      <c r="D8" s="69">
        <v>5</v>
      </c>
    </row>
    <row r="9" spans="1:4" ht="19.5" customHeight="1">
      <c r="A9" s="70" t="s">
        <v>54</v>
      </c>
      <c r="B9" s="71" t="s">
        <v>122</v>
      </c>
      <c r="C9" s="72"/>
      <c r="D9" s="73">
        <v>14360346.96</v>
      </c>
    </row>
    <row r="10" spans="1:4" ht="19.5" customHeight="1">
      <c r="A10" s="74" t="s">
        <v>55</v>
      </c>
      <c r="B10" s="75" t="s">
        <v>46</v>
      </c>
      <c r="C10" s="76"/>
      <c r="D10" s="77">
        <v>15155346.96</v>
      </c>
    </row>
    <row r="11" spans="1:4" ht="19.5" customHeight="1">
      <c r="A11" s="74"/>
      <c r="B11" s="75" t="s">
        <v>123</v>
      </c>
      <c r="C11" s="76"/>
      <c r="D11" s="77"/>
    </row>
    <row r="12" spans="1:4" ht="19.5" customHeight="1" thickBot="1">
      <c r="A12" s="78"/>
      <c r="B12" s="79" t="s">
        <v>124</v>
      </c>
      <c r="C12" s="80"/>
      <c r="D12" s="81">
        <v>795000</v>
      </c>
    </row>
    <row r="13" spans="1:4" ht="19.5" customHeight="1" thickBot="1">
      <c r="A13" s="66" t="s">
        <v>125</v>
      </c>
      <c r="B13" s="82" t="s">
        <v>126</v>
      </c>
      <c r="C13" s="83"/>
      <c r="D13" s="84">
        <v>795000</v>
      </c>
    </row>
    <row r="14" spans="1:4" ht="19.5" customHeight="1" thickBot="1">
      <c r="A14" s="212" t="s">
        <v>127</v>
      </c>
      <c r="B14" s="212"/>
      <c r="C14" s="69"/>
      <c r="D14" s="85">
        <f>SUM(D15:D23)</f>
        <v>2621916</v>
      </c>
    </row>
    <row r="15" spans="1:4" ht="19.5" customHeight="1">
      <c r="A15" s="86" t="s">
        <v>54</v>
      </c>
      <c r="B15" s="87" t="s">
        <v>128</v>
      </c>
      <c r="C15" s="86" t="s">
        <v>129</v>
      </c>
      <c r="D15" s="88">
        <v>1570000</v>
      </c>
    </row>
    <row r="16" spans="1:4" ht="19.5" customHeight="1">
      <c r="A16" s="74" t="s">
        <v>55</v>
      </c>
      <c r="B16" s="75" t="s">
        <v>130</v>
      </c>
      <c r="C16" s="74" t="s">
        <v>129</v>
      </c>
      <c r="D16" s="77"/>
    </row>
    <row r="17" spans="1:4" ht="49.5" customHeight="1">
      <c r="A17" s="74" t="s">
        <v>57</v>
      </c>
      <c r="B17" s="89" t="s">
        <v>131</v>
      </c>
      <c r="C17" s="74" t="s">
        <v>132</v>
      </c>
      <c r="D17" s="77">
        <v>1051916</v>
      </c>
    </row>
    <row r="18" spans="1:4" ht="19.5" customHeight="1">
      <c r="A18" s="74" t="s">
        <v>58</v>
      </c>
      <c r="B18" s="75" t="s">
        <v>133</v>
      </c>
      <c r="C18" s="74" t="s">
        <v>134</v>
      </c>
      <c r="D18" s="77"/>
    </row>
    <row r="19" spans="1:4" ht="19.5" customHeight="1">
      <c r="A19" s="74" t="s">
        <v>59</v>
      </c>
      <c r="B19" s="75" t="s">
        <v>135</v>
      </c>
      <c r="C19" s="74" t="s">
        <v>136</v>
      </c>
      <c r="D19" s="77"/>
    </row>
    <row r="20" spans="1:4" ht="19.5" customHeight="1">
      <c r="A20" s="74" t="s">
        <v>137</v>
      </c>
      <c r="B20" s="75" t="s">
        <v>138</v>
      </c>
      <c r="C20" s="74" t="s">
        <v>139</v>
      </c>
      <c r="D20" s="77"/>
    </row>
    <row r="21" spans="1:4" ht="19.5" customHeight="1">
      <c r="A21" s="74" t="s">
        <v>64</v>
      </c>
      <c r="B21" s="75" t="s">
        <v>140</v>
      </c>
      <c r="C21" s="74" t="s">
        <v>141</v>
      </c>
      <c r="D21" s="77"/>
    </row>
    <row r="22" spans="1:4" ht="19.5" customHeight="1">
      <c r="A22" s="74" t="s">
        <v>67</v>
      </c>
      <c r="B22" s="75" t="s">
        <v>142</v>
      </c>
      <c r="C22" s="74" t="s">
        <v>143</v>
      </c>
      <c r="D22" s="77"/>
    </row>
    <row r="23" spans="1:4" ht="19.5" customHeight="1" thickBot="1">
      <c r="A23" s="70" t="s">
        <v>69</v>
      </c>
      <c r="B23" s="71" t="s">
        <v>144</v>
      </c>
      <c r="C23" s="70" t="s">
        <v>145</v>
      </c>
      <c r="D23" s="73"/>
    </row>
    <row r="24" spans="1:4" ht="19.5" customHeight="1" thickBot="1">
      <c r="A24" s="212" t="s">
        <v>146</v>
      </c>
      <c r="B24" s="212"/>
      <c r="C24" s="69"/>
      <c r="D24" s="90">
        <f>SUM(D25:D32)</f>
        <v>1826916</v>
      </c>
    </row>
    <row r="25" spans="1:4" ht="19.5" customHeight="1">
      <c r="A25" s="91" t="s">
        <v>54</v>
      </c>
      <c r="B25" s="92" t="s">
        <v>147</v>
      </c>
      <c r="C25" s="91" t="s">
        <v>148</v>
      </c>
      <c r="D25" s="93">
        <v>775000</v>
      </c>
    </row>
    <row r="26" spans="1:4" ht="19.5" customHeight="1">
      <c r="A26" s="74" t="s">
        <v>55</v>
      </c>
      <c r="B26" s="75" t="s">
        <v>149</v>
      </c>
      <c r="C26" s="74" t="s">
        <v>148</v>
      </c>
      <c r="D26" s="77"/>
    </row>
    <row r="27" spans="1:4" ht="49.5" customHeight="1">
      <c r="A27" s="74" t="s">
        <v>57</v>
      </c>
      <c r="B27" s="89" t="s">
        <v>150</v>
      </c>
      <c r="C27" s="74" t="s">
        <v>151</v>
      </c>
      <c r="D27" s="77">
        <v>1051916</v>
      </c>
    </row>
    <row r="28" spans="1:4" ht="19.5" customHeight="1">
      <c r="A28" s="74" t="s">
        <v>58</v>
      </c>
      <c r="B28" s="75" t="s">
        <v>152</v>
      </c>
      <c r="C28" s="74" t="s">
        <v>153</v>
      </c>
      <c r="D28" s="77"/>
    </row>
    <row r="29" spans="1:4" ht="19.5" customHeight="1">
      <c r="A29" s="74" t="s">
        <v>59</v>
      </c>
      <c r="B29" s="75" t="s">
        <v>154</v>
      </c>
      <c r="C29" s="74" t="s">
        <v>155</v>
      </c>
      <c r="D29" s="77"/>
    </row>
    <row r="30" spans="1:4" ht="19.5" customHeight="1">
      <c r="A30" s="74" t="s">
        <v>137</v>
      </c>
      <c r="B30" s="75" t="s">
        <v>156</v>
      </c>
      <c r="C30" s="74" t="s">
        <v>157</v>
      </c>
      <c r="D30" s="77"/>
    </row>
    <row r="31" spans="1:4" ht="19.5" customHeight="1">
      <c r="A31" s="74" t="s">
        <v>64</v>
      </c>
      <c r="B31" s="94" t="s">
        <v>158</v>
      </c>
      <c r="C31" s="95" t="s">
        <v>159</v>
      </c>
      <c r="D31" s="96"/>
    </row>
    <row r="32" spans="1:4" ht="19.5" customHeight="1" thickBot="1">
      <c r="A32" s="97" t="s">
        <v>67</v>
      </c>
      <c r="B32" s="98" t="s">
        <v>160</v>
      </c>
      <c r="C32" s="97" t="s">
        <v>161</v>
      </c>
      <c r="D32" s="98"/>
    </row>
    <row r="33" spans="1:4" ht="19.5" customHeight="1">
      <c r="A33" s="99"/>
      <c r="B33" s="10"/>
      <c r="C33" s="10"/>
      <c r="D33" s="10"/>
    </row>
    <row r="34" ht="12.75">
      <c r="A34" s="7"/>
    </row>
    <row r="35" spans="1:2" ht="14.25">
      <c r="A35" s="7" t="s">
        <v>162</v>
      </c>
      <c r="B35" s="6" t="s">
        <v>163</v>
      </c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</sheetData>
  <sheetProtection/>
  <mergeCells count="4">
    <mergeCell ref="A24:B24"/>
    <mergeCell ref="A1:D1"/>
    <mergeCell ref="A2:D2"/>
    <mergeCell ref="A14:B1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 r:id="rId1"/>
  <headerFooter alignWithMargins="0">
    <oddHeader>&amp;RZałącznik nr 5
do uchwały Rady Gminy 
nr XII/80/2011
z dnia 23 września 2011r.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H2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206" t="s">
        <v>198</v>
      </c>
      <c r="B1" s="206"/>
      <c r="C1" s="206"/>
      <c r="D1" s="206"/>
      <c r="E1" s="206"/>
      <c r="F1" s="206"/>
    </row>
    <row r="2" spans="5:6" ht="19.5" customHeight="1">
      <c r="E2" s="100"/>
      <c r="F2" s="100"/>
    </row>
    <row r="3" spans="5:8" ht="19.5" customHeight="1">
      <c r="E3" s="6"/>
      <c r="H3" s="35" t="s">
        <v>20</v>
      </c>
    </row>
    <row r="4" spans="1:8" ht="18.75" customHeight="1">
      <c r="A4" s="210" t="s">
        <v>41</v>
      </c>
      <c r="B4" s="210" t="s">
        <v>0</v>
      </c>
      <c r="C4" s="210" t="s">
        <v>1</v>
      </c>
      <c r="D4" s="210" t="s">
        <v>21</v>
      </c>
      <c r="E4" s="210" t="s">
        <v>164</v>
      </c>
      <c r="F4" s="210" t="s">
        <v>165</v>
      </c>
      <c r="G4" s="210"/>
      <c r="H4" s="210"/>
    </row>
    <row r="5" spans="1:8" ht="18.75" customHeight="1">
      <c r="A5" s="210"/>
      <c r="B5" s="210"/>
      <c r="C5" s="210"/>
      <c r="D5" s="210"/>
      <c r="E5" s="210"/>
      <c r="F5" s="36" t="s">
        <v>166</v>
      </c>
      <c r="G5" s="36" t="s">
        <v>167</v>
      </c>
      <c r="H5" s="36" t="s">
        <v>168</v>
      </c>
    </row>
    <row r="6" spans="1:8" s="101" customFormat="1" ht="7.5" customHeight="1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ht="21" customHeight="1">
      <c r="A7" s="215" t="s">
        <v>169</v>
      </c>
      <c r="B7" s="215"/>
      <c r="C7" s="215"/>
      <c r="D7" s="215"/>
      <c r="E7" s="215"/>
      <c r="F7" s="215"/>
      <c r="G7" s="215"/>
      <c r="H7" s="215"/>
    </row>
    <row r="8" spans="1:8" ht="14.25" customHeight="1">
      <c r="A8" s="154" t="s">
        <v>54</v>
      </c>
      <c r="B8" s="103">
        <v>700</v>
      </c>
      <c r="C8" s="103">
        <v>70004</v>
      </c>
      <c r="D8" s="103">
        <v>2650</v>
      </c>
      <c r="E8" s="153" t="s">
        <v>200</v>
      </c>
      <c r="F8" s="105">
        <v>4474</v>
      </c>
      <c r="G8" s="105"/>
      <c r="H8" s="105"/>
    </row>
    <row r="9" spans="1:8" ht="19.5" customHeight="1">
      <c r="A9" s="154" t="s">
        <v>55</v>
      </c>
      <c r="B9" s="103">
        <v>700</v>
      </c>
      <c r="C9" s="103">
        <v>70004</v>
      </c>
      <c r="D9" s="103">
        <v>2650</v>
      </c>
      <c r="E9" s="153" t="s">
        <v>210</v>
      </c>
      <c r="F9" s="105">
        <v>75095</v>
      </c>
      <c r="G9" s="105"/>
      <c r="H9" s="105"/>
    </row>
    <row r="10" spans="1:8" ht="19.5" customHeight="1">
      <c r="A10" s="154" t="s">
        <v>57</v>
      </c>
      <c r="B10" s="103">
        <v>700</v>
      </c>
      <c r="C10" s="103">
        <v>70004</v>
      </c>
      <c r="D10" s="103">
        <v>2650</v>
      </c>
      <c r="E10" s="153" t="s">
        <v>201</v>
      </c>
      <c r="F10" s="105">
        <v>71730</v>
      </c>
      <c r="G10" s="105"/>
      <c r="H10" s="105"/>
    </row>
    <row r="11" spans="1:8" ht="38.25">
      <c r="A11" s="154" t="s">
        <v>58</v>
      </c>
      <c r="B11" s="103">
        <v>700</v>
      </c>
      <c r="C11" s="103">
        <v>70004</v>
      </c>
      <c r="D11" s="103">
        <v>2650</v>
      </c>
      <c r="E11" s="104" t="s">
        <v>170</v>
      </c>
      <c r="F11" s="105">
        <v>18565</v>
      </c>
      <c r="G11" s="105"/>
      <c r="H11" s="105"/>
    </row>
    <row r="12" spans="1:8" ht="19.5" customHeight="1">
      <c r="A12" s="154" t="s">
        <v>59</v>
      </c>
      <c r="B12" s="103">
        <v>700</v>
      </c>
      <c r="C12" s="103">
        <v>70004</v>
      </c>
      <c r="D12" s="103">
        <v>2650</v>
      </c>
      <c r="E12" s="104" t="s">
        <v>171</v>
      </c>
      <c r="F12" s="105">
        <v>2100</v>
      </c>
      <c r="G12" s="105"/>
      <c r="H12" s="105"/>
    </row>
    <row r="13" spans="1:8" ht="19.5" customHeight="1">
      <c r="A13" s="154" t="s">
        <v>137</v>
      </c>
      <c r="B13" s="103">
        <v>921</v>
      </c>
      <c r="C13" s="103">
        <v>92109</v>
      </c>
      <c r="D13" s="103">
        <v>2480</v>
      </c>
      <c r="E13" s="64" t="s">
        <v>208</v>
      </c>
      <c r="F13" s="106"/>
      <c r="G13" s="105">
        <v>127000</v>
      </c>
      <c r="H13" s="105"/>
    </row>
    <row r="14" spans="1:8" ht="19.5" customHeight="1">
      <c r="A14" s="154" t="s">
        <v>64</v>
      </c>
      <c r="B14" s="103">
        <v>921</v>
      </c>
      <c r="C14" s="103">
        <v>92116</v>
      </c>
      <c r="D14" s="103">
        <v>2480</v>
      </c>
      <c r="E14" s="107" t="s">
        <v>172</v>
      </c>
      <c r="F14" s="106"/>
      <c r="G14" s="105">
        <v>100000</v>
      </c>
      <c r="H14" s="105"/>
    </row>
    <row r="15" spans="1:8" ht="127.5">
      <c r="A15" s="154" t="s">
        <v>67</v>
      </c>
      <c r="B15" s="108">
        <v>926</v>
      </c>
      <c r="C15" s="108">
        <v>92605</v>
      </c>
      <c r="D15" s="108">
        <v>2830</v>
      </c>
      <c r="E15" s="109" t="s">
        <v>173</v>
      </c>
      <c r="F15" s="110"/>
      <c r="G15" s="105"/>
      <c r="H15" s="105">
        <v>4000</v>
      </c>
    </row>
    <row r="16" spans="1:8" ht="12.75">
      <c r="A16" s="102"/>
      <c r="B16" s="102"/>
      <c r="C16" s="102"/>
      <c r="D16" s="102"/>
      <c r="E16" s="109" t="s">
        <v>174</v>
      </c>
      <c r="F16" s="110">
        <f>SUM(F8:F15)</f>
        <v>171964</v>
      </c>
      <c r="G16" s="110">
        <f>SUM(G8:G15)</f>
        <v>227000</v>
      </c>
      <c r="H16" s="110">
        <f>SUM(H8:H15)</f>
        <v>4000</v>
      </c>
    </row>
    <row r="17" spans="1:8" ht="21" customHeight="1">
      <c r="A17" s="216" t="s">
        <v>175</v>
      </c>
      <c r="B17" s="216"/>
      <c r="C17" s="216"/>
      <c r="D17" s="216"/>
      <c r="E17" s="216"/>
      <c r="F17" s="216"/>
      <c r="G17" s="216"/>
      <c r="H17" s="216"/>
    </row>
    <row r="18" spans="1:8" ht="19.5" customHeight="1">
      <c r="A18" s="155" t="s">
        <v>69</v>
      </c>
      <c r="B18" s="111">
        <v>801</v>
      </c>
      <c r="C18" s="112">
        <v>80104</v>
      </c>
      <c r="D18" s="112">
        <v>2540</v>
      </c>
      <c r="E18" s="113" t="s">
        <v>176</v>
      </c>
      <c r="F18" s="114"/>
      <c r="G18" s="110">
        <v>202900</v>
      </c>
      <c r="H18" s="110"/>
    </row>
    <row r="19" spans="1:8" ht="19.5" customHeight="1">
      <c r="A19" s="155" t="s">
        <v>71</v>
      </c>
      <c r="B19" s="111">
        <v>801</v>
      </c>
      <c r="C19" s="14">
        <v>80104</v>
      </c>
      <c r="D19" s="14">
        <v>2540</v>
      </c>
      <c r="E19" s="115" t="s">
        <v>177</v>
      </c>
      <c r="F19" s="116"/>
      <c r="G19" s="110">
        <v>236700</v>
      </c>
      <c r="H19" s="110"/>
    </row>
    <row r="20" spans="1:8" ht="19.5" customHeight="1">
      <c r="A20" s="155" t="s">
        <v>73</v>
      </c>
      <c r="B20" s="111">
        <v>801</v>
      </c>
      <c r="C20" s="14">
        <v>80104</v>
      </c>
      <c r="D20" s="14">
        <v>2540</v>
      </c>
      <c r="E20" s="115" t="s">
        <v>178</v>
      </c>
      <c r="F20" s="116"/>
      <c r="G20" s="110">
        <v>194400</v>
      </c>
      <c r="H20" s="110"/>
    </row>
    <row r="21" spans="1:8" ht="19.5" customHeight="1">
      <c r="A21" s="156" t="s">
        <v>75</v>
      </c>
      <c r="B21" s="118">
        <v>801</v>
      </c>
      <c r="C21" s="119">
        <v>80104</v>
      </c>
      <c r="D21" s="119">
        <v>2540</v>
      </c>
      <c r="E21" s="120" t="s">
        <v>179</v>
      </c>
      <c r="F21" s="121"/>
      <c r="G21" s="122">
        <v>122600</v>
      </c>
      <c r="H21" s="122"/>
    </row>
    <row r="22" spans="1:8" ht="63.75">
      <c r="A22" s="156" t="s">
        <v>77</v>
      </c>
      <c r="B22" s="118">
        <v>851</v>
      </c>
      <c r="C22" s="118">
        <v>85154</v>
      </c>
      <c r="D22" s="118">
        <v>2820</v>
      </c>
      <c r="E22" s="123" t="s">
        <v>180</v>
      </c>
      <c r="F22" s="110"/>
      <c r="G22" s="122"/>
      <c r="H22" s="122">
        <v>9000</v>
      </c>
    </row>
    <row r="23" spans="1:8" ht="12.75">
      <c r="A23" s="124"/>
      <c r="B23" s="117"/>
      <c r="C23" s="117"/>
      <c r="D23" s="117"/>
      <c r="E23" s="125" t="s">
        <v>174</v>
      </c>
      <c r="F23" s="126"/>
      <c r="G23" s="122">
        <f>SUM(G18:G22)</f>
        <v>756600</v>
      </c>
      <c r="H23" s="122">
        <f>SUM(H18:H22)</f>
        <v>9000</v>
      </c>
    </row>
    <row r="24" spans="1:8" ht="19.5" customHeight="1">
      <c r="A24" s="217" t="s">
        <v>181</v>
      </c>
      <c r="B24" s="217"/>
      <c r="C24" s="217"/>
      <c r="D24" s="217"/>
      <c r="E24" s="217"/>
      <c r="F24" s="106">
        <f>SUM(,F23,F16)</f>
        <v>171964</v>
      </c>
      <c r="G24" s="106">
        <f>SUM(,G23,G16)</f>
        <v>983600</v>
      </c>
      <c r="H24" s="106">
        <f>SUM(,H23,H16)</f>
        <v>13000</v>
      </c>
    </row>
    <row r="27" ht="14.25">
      <c r="A27" s="127" t="s">
        <v>182</v>
      </c>
    </row>
  </sheetData>
  <sheetProtection/>
  <mergeCells count="10">
    <mergeCell ref="A7:H7"/>
    <mergeCell ref="A17:H17"/>
    <mergeCell ref="A24:E24"/>
    <mergeCell ref="A1:F1"/>
    <mergeCell ref="A4:A5"/>
    <mergeCell ref="B4:B5"/>
    <mergeCell ref="C4:C5"/>
    <mergeCell ref="D4:D5"/>
    <mergeCell ref="E4:E5"/>
    <mergeCell ref="F4:H4"/>
  </mergeCells>
  <printOptions horizontalCentered="1"/>
  <pageMargins left="0.39375" right="0.39375" top="1.6701388888888888" bottom="0.9840277777777777" header="0.5118055555555555" footer="0.5118055555555555"/>
  <pageSetup horizontalDpi="300" verticalDpi="300" orientation="landscape" paperSize="9" scale="95" r:id="rId1"/>
  <headerFooter alignWithMargins="0">
    <oddHeader>&amp;R&amp;9Załącznik nr 6
do uchwały Rady Gminy
nr XII/80/2011
z dnia 23 września 2011r.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J21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4.75390625" style="128" customWidth="1"/>
    <col min="2" max="2" width="29.875" style="128" customWidth="1"/>
    <col min="3" max="3" width="12.00390625" style="128" customWidth="1"/>
    <col min="4" max="4" width="11.625" style="128" customWidth="1"/>
    <col min="5" max="5" width="10.75390625" style="128" customWidth="1"/>
    <col min="6" max="6" width="12.75390625" style="128" customWidth="1"/>
    <col min="7" max="7" width="10.75390625" style="128" customWidth="1"/>
    <col min="8" max="8" width="11.625" style="128" customWidth="1"/>
    <col min="9" max="9" width="10.75390625" style="128" customWidth="1"/>
    <col min="10" max="10" width="15.625" style="128" customWidth="1"/>
    <col min="11" max="16384" width="9.125" style="128" customWidth="1"/>
  </cols>
  <sheetData>
    <row r="1" spans="1:10" ht="16.5">
      <c r="A1" s="221" t="s">
        <v>183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6.5">
      <c r="A2" s="221"/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3.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0" ht="9.75" customHeight="1">
      <c r="A4" s="130"/>
      <c r="B4" s="130"/>
      <c r="C4" s="130"/>
      <c r="D4" s="130"/>
      <c r="E4" s="130"/>
      <c r="F4" s="130"/>
      <c r="G4" s="130"/>
      <c r="H4" s="130"/>
      <c r="I4" s="130"/>
      <c r="J4" s="131" t="s">
        <v>20</v>
      </c>
    </row>
    <row r="5" spans="1:10" ht="15" customHeight="1">
      <c r="A5" s="222" t="s">
        <v>41</v>
      </c>
      <c r="B5" s="222" t="s">
        <v>184</v>
      </c>
      <c r="C5" s="219" t="s">
        <v>185</v>
      </c>
      <c r="D5" s="219" t="s">
        <v>186</v>
      </c>
      <c r="E5" s="219"/>
      <c r="F5" s="219"/>
      <c r="G5" s="219"/>
      <c r="H5" s="219" t="s">
        <v>187</v>
      </c>
      <c r="I5" s="219"/>
      <c r="J5" s="219" t="s">
        <v>188</v>
      </c>
    </row>
    <row r="6" spans="1:10" ht="15" customHeight="1">
      <c r="A6" s="222"/>
      <c r="B6" s="222"/>
      <c r="C6" s="219"/>
      <c r="D6" s="219" t="s">
        <v>189</v>
      </c>
      <c r="E6" s="219" t="s">
        <v>22</v>
      </c>
      <c r="F6" s="219"/>
      <c r="G6" s="219"/>
      <c r="H6" s="219" t="s">
        <v>189</v>
      </c>
      <c r="I6" s="219" t="s">
        <v>190</v>
      </c>
      <c r="J6" s="219"/>
    </row>
    <row r="7" spans="1:10" ht="15" customHeight="1">
      <c r="A7" s="222"/>
      <c r="B7" s="222"/>
      <c r="C7" s="219"/>
      <c r="D7" s="219"/>
      <c r="E7" s="220" t="s">
        <v>191</v>
      </c>
      <c r="F7" s="219" t="s">
        <v>22</v>
      </c>
      <c r="G7" s="219"/>
      <c r="H7" s="219"/>
      <c r="I7" s="219"/>
      <c r="J7" s="219"/>
    </row>
    <row r="8" spans="1:10" ht="20.25" customHeight="1">
      <c r="A8" s="222"/>
      <c r="B8" s="222"/>
      <c r="C8" s="219"/>
      <c r="D8" s="219"/>
      <c r="E8" s="220"/>
      <c r="F8" s="132" t="s">
        <v>192</v>
      </c>
      <c r="G8" s="132" t="s">
        <v>193</v>
      </c>
      <c r="H8" s="219"/>
      <c r="I8" s="219"/>
      <c r="J8" s="219"/>
    </row>
    <row r="9" spans="1:10" ht="14.25" customHeight="1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33">
        <v>9</v>
      </c>
      <c r="J9" s="133">
        <v>10</v>
      </c>
    </row>
    <row r="10" spans="1:10" ht="21.75" customHeight="1">
      <c r="A10" s="134" t="s">
        <v>125</v>
      </c>
      <c r="B10" s="135" t="s">
        <v>194</v>
      </c>
      <c r="C10" s="136">
        <f>SUM(C12:C15)</f>
        <v>-80000</v>
      </c>
      <c r="D10" s="136">
        <f aca="true" t="shared" si="0" ref="D10:J10">SUM(D12:D15)</f>
        <v>1455500</v>
      </c>
      <c r="E10" s="136">
        <v>171964</v>
      </c>
      <c r="F10" s="136">
        <v>171964</v>
      </c>
      <c r="G10" s="136">
        <f t="shared" si="0"/>
        <v>0</v>
      </c>
      <c r="H10" s="136">
        <f t="shared" si="0"/>
        <v>1465500</v>
      </c>
      <c r="I10" s="136">
        <f t="shared" si="0"/>
        <v>0</v>
      </c>
      <c r="J10" s="136">
        <f t="shared" si="0"/>
        <v>-90000</v>
      </c>
    </row>
    <row r="11" spans="1:10" ht="21.75" customHeight="1">
      <c r="A11" s="137"/>
      <c r="B11" s="138" t="s">
        <v>23</v>
      </c>
      <c r="C11" s="139"/>
      <c r="D11" s="139"/>
      <c r="E11" s="139"/>
      <c r="F11" s="139"/>
      <c r="G11" s="139"/>
      <c r="H11" s="139"/>
      <c r="I11" s="139"/>
      <c r="J11" s="139"/>
    </row>
    <row r="12" spans="1:10" ht="41.25" customHeight="1">
      <c r="A12" s="137"/>
      <c r="B12" s="140" t="s">
        <v>195</v>
      </c>
      <c r="C12" s="139">
        <v>-80000</v>
      </c>
      <c r="D12" s="139">
        <v>1455500</v>
      </c>
      <c r="E12" s="139">
        <v>171964</v>
      </c>
      <c r="F12" s="139">
        <v>171964</v>
      </c>
      <c r="G12" s="139"/>
      <c r="H12" s="139">
        <v>1465500</v>
      </c>
      <c r="I12" s="139"/>
      <c r="J12" s="139">
        <v>-90000</v>
      </c>
    </row>
    <row r="13" spans="1:10" ht="21.75" customHeight="1">
      <c r="A13" s="137"/>
      <c r="B13" s="141" t="s">
        <v>55</v>
      </c>
      <c r="C13" s="139"/>
      <c r="D13" s="139"/>
      <c r="E13" s="139"/>
      <c r="F13" s="139"/>
      <c r="G13" s="139"/>
      <c r="H13" s="139"/>
      <c r="I13" s="139"/>
      <c r="J13" s="139"/>
    </row>
    <row r="14" spans="1:10" ht="21.75" customHeight="1">
      <c r="A14" s="137"/>
      <c r="B14" s="141" t="s">
        <v>57</v>
      </c>
      <c r="C14" s="139"/>
      <c r="D14" s="139"/>
      <c r="E14" s="139"/>
      <c r="F14" s="139"/>
      <c r="G14" s="139"/>
      <c r="H14" s="139"/>
      <c r="I14" s="139"/>
      <c r="J14" s="139"/>
    </row>
    <row r="15" spans="1:10" ht="21.75" customHeight="1">
      <c r="A15" s="142"/>
      <c r="B15" s="143" t="s">
        <v>58</v>
      </c>
      <c r="C15" s="144"/>
      <c r="D15" s="144"/>
      <c r="E15" s="144"/>
      <c r="F15" s="144"/>
      <c r="G15" s="144"/>
      <c r="H15" s="144"/>
      <c r="I15" s="144"/>
      <c r="J15" s="144"/>
    </row>
    <row r="16" spans="1:10" s="146" customFormat="1" ht="21.75" customHeight="1">
      <c r="A16" s="218" t="s">
        <v>105</v>
      </c>
      <c r="B16" s="218"/>
      <c r="C16" s="145">
        <f>SUM(C10)</f>
        <v>-80000</v>
      </c>
      <c r="D16" s="145">
        <f aca="true" t="shared" si="1" ref="D16:J16">SUM(D10)</f>
        <v>1455500</v>
      </c>
      <c r="E16" s="145">
        <f t="shared" si="1"/>
        <v>171964</v>
      </c>
      <c r="F16" s="145">
        <f t="shared" si="1"/>
        <v>171964</v>
      </c>
      <c r="G16" s="145">
        <f t="shared" si="1"/>
        <v>0</v>
      </c>
      <c r="H16" s="145">
        <f t="shared" si="1"/>
        <v>1465500</v>
      </c>
      <c r="I16" s="145">
        <f t="shared" si="1"/>
        <v>0</v>
      </c>
      <c r="J16" s="145">
        <f t="shared" si="1"/>
        <v>-90000</v>
      </c>
    </row>
    <row r="17" ht="14.25" customHeight="1"/>
    <row r="18" ht="12.75">
      <c r="A18" s="147"/>
    </row>
    <row r="19" ht="12.75">
      <c r="A19" s="147"/>
    </row>
    <row r="20" ht="12.75">
      <c r="A20" s="147"/>
    </row>
    <row r="21" ht="12.75">
      <c r="A21" s="147"/>
    </row>
  </sheetData>
  <sheetProtection/>
  <mergeCells count="15">
    <mergeCell ref="A1:J1"/>
    <mergeCell ref="A2:J2"/>
    <mergeCell ref="A5:A8"/>
    <mergeCell ref="B5:B8"/>
    <mergeCell ref="C5:C8"/>
    <mergeCell ref="D5:G5"/>
    <mergeCell ref="H5:I5"/>
    <mergeCell ref="J5:J8"/>
    <mergeCell ref="D6:D8"/>
    <mergeCell ref="E6:G6"/>
    <mergeCell ref="A16:B16"/>
    <mergeCell ref="H6:H8"/>
    <mergeCell ref="I6:I8"/>
    <mergeCell ref="E7:E8"/>
    <mergeCell ref="F7:G7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7
do uchwały Rady Gminy 
nr XII/80/2011
z dnia 23 września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2011-09-26T09:01:39Z</cp:lastPrinted>
  <dcterms:modified xsi:type="dcterms:W3CDTF">2011-09-26T09:08:57Z</dcterms:modified>
  <cp:category/>
  <cp:version/>
  <cp:contentType/>
  <cp:contentStatus/>
</cp:coreProperties>
</file>